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23535" windowHeight="9285" activeTab="0"/>
  </bookViews>
  <sheets>
    <sheet name="附件一" sheetId="1" r:id="rId1"/>
    <sheet name="附件二" sheetId="2" r:id="rId2"/>
    <sheet name="附件三" sheetId="3" r:id="rId3"/>
    <sheet name="附件四" sheetId="4" r:id="rId4"/>
  </sheets>
  <externalReferences>
    <externalReference r:id="rId7"/>
    <externalReference r:id="rId8"/>
  </externalReferences>
  <definedNames>
    <definedName name="_xlnm.Print_Area" localSheetId="3">'附件四'!$A$1:$S$85</definedName>
    <definedName name="_xlnm.Print_Area" localSheetId="0">'附件一'!$A$1:$J$39</definedName>
    <definedName name="_xlnm.Print_Titles" localSheetId="1">'附件二'!$4:$6</definedName>
    <definedName name="_xlnm.Print_Titles" localSheetId="2">'附件三'!$3:$5</definedName>
  </definedNames>
  <calcPr fullCalcOnLoad="1" fullPrecision="0"/>
</workbook>
</file>

<file path=xl/sharedStrings.xml><?xml version="1.0" encoding="utf-8"?>
<sst xmlns="http://schemas.openxmlformats.org/spreadsheetml/2006/main" count="759" uniqueCount="574">
  <si>
    <t>附件一</t>
  </si>
  <si>
    <t>2015年度台江区财政一般预算收入决算表</t>
  </si>
  <si>
    <t>单位：万元</t>
  </si>
  <si>
    <t>预算科目</t>
  </si>
  <si>
    <t>年初预算数</t>
  </si>
  <si>
    <t>调整预算数</t>
  </si>
  <si>
    <t>快报数</t>
  </si>
  <si>
    <t>决 算 数</t>
  </si>
  <si>
    <t>2014年决算数</t>
  </si>
  <si>
    <t>说明</t>
  </si>
  <si>
    <t>金额</t>
  </si>
  <si>
    <t>比快报数增减</t>
  </si>
  <si>
    <t>增减数</t>
  </si>
  <si>
    <t>比上年增减(%)</t>
  </si>
  <si>
    <t>一般预算收入</t>
  </si>
  <si>
    <t>税收收入</t>
  </si>
  <si>
    <t>　　增值税</t>
  </si>
  <si>
    <t>　　营业税</t>
  </si>
  <si>
    <t>　　企业所得税</t>
  </si>
  <si>
    <t xml:space="preserve">    资源税</t>
  </si>
  <si>
    <t>　　城市维护建设税</t>
  </si>
  <si>
    <t>　　房产税</t>
  </si>
  <si>
    <t>　　印花税</t>
  </si>
  <si>
    <t>　　城镇土地使用税</t>
  </si>
  <si>
    <t>　　土地增值税</t>
  </si>
  <si>
    <t>非税收入</t>
  </si>
  <si>
    <t>　　专项收入</t>
  </si>
  <si>
    <t>　　行政事业性收费收入</t>
  </si>
  <si>
    <t>　　罚没收入</t>
  </si>
  <si>
    <t>　　国有资本经营收入</t>
  </si>
  <si>
    <t>一般预算收入合计</t>
  </si>
  <si>
    <t>减:体制上解支出</t>
  </si>
  <si>
    <t>减:专项上解支出</t>
  </si>
  <si>
    <t>减:债券还贷支出</t>
  </si>
  <si>
    <t>减:安排预算稳定调节基金</t>
  </si>
  <si>
    <t>减:调出资金</t>
  </si>
  <si>
    <t>当年区本级可用财力</t>
  </si>
  <si>
    <t>加:调入资金</t>
  </si>
  <si>
    <t>加:上年结余</t>
  </si>
  <si>
    <t>加:上级补助收入</t>
  </si>
  <si>
    <t>加:债券转贷收入</t>
  </si>
  <si>
    <t>减:结转下年的支出</t>
  </si>
  <si>
    <t>累计净结余</t>
  </si>
  <si>
    <t>附件二</t>
  </si>
  <si>
    <t>科目编码</t>
  </si>
  <si>
    <t>科目名称</t>
  </si>
  <si>
    <t>预算数</t>
  </si>
  <si>
    <t>变动项目</t>
  </si>
  <si>
    <t>决算数</t>
  </si>
  <si>
    <t>预算结余</t>
  </si>
  <si>
    <t>结转下年使用数</t>
  </si>
  <si>
    <t>小计</t>
  </si>
  <si>
    <t>专项转移支付</t>
  </si>
  <si>
    <t>返还性收入</t>
  </si>
  <si>
    <t>一般性转
移支付</t>
  </si>
  <si>
    <t>上年结转
使用数</t>
  </si>
  <si>
    <t>动用上年
净结余</t>
  </si>
  <si>
    <t>动支预
备费</t>
  </si>
  <si>
    <t>科目调剂</t>
  </si>
  <si>
    <t>本年短收安排</t>
  </si>
  <si>
    <t>债务收入</t>
  </si>
  <si>
    <t>债务转贷收入</t>
  </si>
  <si>
    <t>动用预算稳定调节基金</t>
  </si>
  <si>
    <t>调入资金</t>
  </si>
  <si>
    <t>补助下级专款</t>
  </si>
  <si>
    <t>省补助计划单列市</t>
  </si>
  <si>
    <t>债务转贷支出</t>
  </si>
  <si>
    <t>安排预算稳定调节基金</t>
  </si>
  <si>
    <t>其他</t>
  </si>
  <si>
    <t>一般公共预算支出</t>
  </si>
  <si>
    <t>一般公共服务支出</t>
  </si>
  <si>
    <t xml:space="preserve">  人大事务</t>
  </si>
  <si>
    <t xml:space="preserve">  政协事务</t>
  </si>
  <si>
    <t xml:space="preserve">  政府办公厅(室)及相关机构事务</t>
  </si>
  <si>
    <t xml:space="preserve">  发展与改革事务</t>
  </si>
  <si>
    <t xml:space="preserve">  统计信息事务</t>
  </si>
  <si>
    <t xml:space="preserve">  财政事务</t>
  </si>
  <si>
    <t xml:space="preserve">  税收事务</t>
  </si>
  <si>
    <t xml:space="preserve">  审计事务</t>
  </si>
  <si>
    <t xml:space="preserve">  海关事务</t>
  </si>
  <si>
    <t xml:space="preserve">  人力资源事务</t>
  </si>
  <si>
    <t xml:space="preserve">  纪检监察事务</t>
  </si>
  <si>
    <t xml:space="preserve">  商贸事务</t>
  </si>
  <si>
    <t xml:space="preserve">  知识产权事务</t>
  </si>
  <si>
    <t xml:space="preserve">  工商行政管理事务</t>
  </si>
  <si>
    <t xml:space="preserve">  质量技术监督与检验检疫事务</t>
  </si>
  <si>
    <t xml:space="preserve">  民族事务</t>
  </si>
  <si>
    <t xml:space="preserve">  宗教事务</t>
  </si>
  <si>
    <t xml:space="preserve">  港澳台侨事务</t>
  </si>
  <si>
    <t xml:space="preserve">  档案事务</t>
  </si>
  <si>
    <t xml:space="preserve">  民主党派及工商联事务</t>
  </si>
  <si>
    <t xml:space="preserve">  群众团体事务</t>
  </si>
  <si>
    <t xml:space="preserve">  党委办公厅(室)及相关机构事务</t>
  </si>
  <si>
    <t xml:space="preserve">  组织事务</t>
  </si>
  <si>
    <t xml:space="preserve">  宣传事务</t>
  </si>
  <si>
    <t xml:space="preserve">  统战事务</t>
  </si>
  <si>
    <t xml:space="preserve">  对外联络事务</t>
  </si>
  <si>
    <t xml:space="preserve">  其他共产党事务支出</t>
  </si>
  <si>
    <t xml:space="preserve">  其他一般公共服务支出</t>
  </si>
  <si>
    <t>外交支出</t>
  </si>
  <si>
    <t xml:space="preserve">  外交管理事务</t>
  </si>
  <si>
    <t xml:space="preserve">  驻外机构</t>
  </si>
  <si>
    <t xml:space="preserve">  对外援助</t>
  </si>
  <si>
    <t xml:space="preserve">  国际组织</t>
  </si>
  <si>
    <t xml:space="preserve">  对外合作与交流</t>
  </si>
  <si>
    <t xml:space="preserve">  对外宣传</t>
  </si>
  <si>
    <t xml:space="preserve">  边界勘界联检</t>
  </si>
  <si>
    <t xml:space="preserve">  其他外交支出</t>
  </si>
  <si>
    <t>国防支出</t>
  </si>
  <si>
    <t xml:space="preserve">  现役部队</t>
  </si>
  <si>
    <t xml:space="preserve">  国防科研事业</t>
  </si>
  <si>
    <t xml:space="preserve">  专项工程</t>
  </si>
  <si>
    <t xml:space="preserve">  国防动员</t>
  </si>
  <si>
    <t xml:space="preserve">  其他国防支出</t>
  </si>
  <si>
    <t>公共安全支出</t>
  </si>
  <si>
    <t xml:space="preserve">  武装警察</t>
  </si>
  <si>
    <t xml:space="preserve">  公安</t>
  </si>
  <si>
    <t xml:space="preserve">  国家安全</t>
  </si>
  <si>
    <t xml:space="preserve">  检察</t>
  </si>
  <si>
    <t xml:space="preserve">  法院</t>
  </si>
  <si>
    <t xml:space="preserve">  司法</t>
  </si>
  <si>
    <t xml:space="preserve">  监狱</t>
  </si>
  <si>
    <t xml:space="preserve">  强制隔离戒毒</t>
  </si>
  <si>
    <t xml:space="preserve">  国家保密</t>
  </si>
  <si>
    <t xml:space="preserve">  缉私警察</t>
  </si>
  <si>
    <t xml:space="preserve">  其他公共安全支出</t>
  </si>
  <si>
    <t>教育支出</t>
  </si>
  <si>
    <t xml:space="preserve">  教育管理事务</t>
  </si>
  <si>
    <t xml:space="preserve">  普通教育</t>
  </si>
  <si>
    <t xml:space="preserve">  职业教育</t>
  </si>
  <si>
    <t xml:space="preserve">  成人教育</t>
  </si>
  <si>
    <t xml:space="preserve">  广播电视教育</t>
  </si>
  <si>
    <t xml:space="preserve">  留学教育</t>
  </si>
  <si>
    <t xml:space="preserve">  特殊教育</t>
  </si>
  <si>
    <t xml:space="preserve">  进修及培训</t>
  </si>
  <si>
    <t xml:space="preserve">  教育费附加安排的支出</t>
  </si>
  <si>
    <t xml:space="preserve">  其他教育支出</t>
  </si>
  <si>
    <t>科学技术支出</t>
  </si>
  <si>
    <t xml:space="preserve">  科学技术管理事务</t>
  </si>
  <si>
    <t xml:space="preserve">  基础研究</t>
  </si>
  <si>
    <t xml:space="preserve">  应用研究</t>
  </si>
  <si>
    <t xml:space="preserve">  技术研究与开发</t>
  </si>
  <si>
    <t xml:space="preserve">  科技条件与服务</t>
  </si>
  <si>
    <t xml:space="preserve">  社会科学</t>
  </si>
  <si>
    <t xml:space="preserve">  科学技术普及</t>
  </si>
  <si>
    <t xml:space="preserve">  科技交流与合作</t>
  </si>
  <si>
    <t xml:space="preserve">  科技重大专项</t>
  </si>
  <si>
    <t xml:space="preserve">  其他科学技术支出</t>
  </si>
  <si>
    <t>文化体育与传媒支出</t>
  </si>
  <si>
    <t xml:space="preserve">  文化</t>
  </si>
  <si>
    <t xml:space="preserve">  文物</t>
  </si>
  <si>
    <t xml:space="preserve">  体育</t>
  </si>
  <si>
    <t xml:space="preserve">  广播影视</t>
  </si>
  <si>
    <t xml:space="preserve">  新闻出版</t>
  </si>
  <si>
    <t xml:space="preserve">  其他文化体育与传媒支出</t>
  </si>
  <si>
    <t>社会保障和就业支出</t>
  </si>
  <si>
    <t xml:space="preserve">  人力资源和社会保障管理事务</t>
  </si>
  <si>
    <t xml:space="preserve">  民政管理事务</t>
  </si>
  <si>
    <t xml:space="preserve">  财政对社会保险基金的补助</t>
  </si>
  <si>
    <t xml:space="preserve">  补充全国社会保障基金</t>
  </si>
  <si>
    <t xml:space="preserve">  行政事业单位离退休</t>
  </si>
  <si>
    <t xml:space="preserve">  企业改革补助</t>
  </si>
  <si>
    <t xml:space="preserve">  就业补助</t>
  </si>
  <si>
    <t xml:space="preserve">  抚恤</t>
  </si>
  <si>
    <t xml:space="preserve">  退役安置</t>
  </si>
  <si>
    <t xml:space="preserve">  社会福利</t>
  </si>
  <si>
    <t xml:space="preserve">  残疾人事业</t>
  </si>
  <si>
    <t xml:space="preserve">  自然灾害生活救助</t>
  </si>
  <si>
    <t xml:space="preserve">  红十字事业</t>
  </si>
  <si>
    <t xml:space="preserve">  最低生活保障</t>
  </si>
  <si>
    <t xml:space="preserve">  临时救助</t>
  </si>
  <si>
    <t xml:space="preserve">  特困人员供养</t>
  </si>
  <si>
    <t xml:space="preserve">  补充道路交通事故社会救助基金</t>
  </si>
  <si>
    <t xml:space="preserve">  其他生活救助</t>
  </si>
  <si>
    <t xml:space="preserve">  其他社会保障和就业支出</t>
  </si>
  <si>
    <t>医疗卫生与计划生育支出</t>
  </si>
  <si>
    <t xml:space="preserve">  医疗卫生与计划生育管理事务</t>
  </si>
  <si>
    <t xml:space="preserve">  公立医院</t>
  </si>
  <si>
    <t xml:space="preserve">  基层医疗卫生机构</t>
  </si>
  <si>
    <t xml:space="preserve">  公共卫生</t>
  </si>
  <si>
    <t xml:space="preserve">  医疗保障</t>
  </si>
  <si>
    <t xml:space="preserve">  中医药</t>
  </si>
  <si>
    <t xml:space="preserve">  计划生育事务</t>
  </si>
  <si>
    <t xml:space="preserve">  食品和药品监督管理事务</t>
  </si>
  <si>
    <t xml:space="preserve">  其他医疗卫生与计划生育支出</t>
  </si>
  <si>
    <t>节能环保支出</t>
  </si>
  <si>
    <t xml:space="preserve">  环境保护管理事务</t>
  </si>
  <si>
    <t xml:space="preserve">  环境监测与监察</t>
  </si>
  <si>
    <t xml:space="preserve">  污染防治</t>
  </si>
  <si>
    <t xml:space="preserve">    其中:排污费安排的支出</t>
  </si>
  <si>
    <t xml:space="preserve">  自然生态保护</t>
  </si>
  <si>
    <t xml:space="preserve">  天然林保护</t>
  </si>
  <si>
    <t xml:space="preserve">  退耕还林</t>
  </si>
  <si>
    <t xml:space="preserve">  风沙荒漠治理</t>
  </si>
  <si>
    <t xml:space="preserve">  退牧还草</t>
  </si>
  <si>
    <t xml:space="preserve">  已垦草原退耕还草</t>
  </si>
  <si>
    <t xml:space="preserve">  能源节约利用</t>
  </si>
  <si>
    <t xml:space="preserve">  污染减排</t>
  </si>
  <si>
    <t xml:space="preserve">  可再生能源</t>
  </si>
  <si>
    <t xml:space="preserve">  循环经济</t>
  </si>
  <si>
    <t xml:space="preserve">  能源管理事务</t>
  </si>
  <si>
    <t xml:space="preserve">  江河湖库流域治理与保护</t>
  </si>
  <si>
    <t xml:space="preserve">  其他节能环保支出</t>
  </si>
  <si>
    <t>城乡社区支出</t>
  </si>
  <si>
    <t xml:space="preserve">  城乡社区管理事务</t>
  </si>
  <si>
    <t xml:space="preserve">  城乡社区规划与管理</t>
  </si>
  <si>
    <t xml:space="preserve">  城乡社区公共设施</t>
  </si>
  <si>
    <t xml:space="preserve">  城乡社区环境卫生</t>
  </si>
  <si>
    <t xml:space="preserve">  建设市场管理与监督</t>
  </si>
  <si>
    <t xml:space="preserve">  其他城乡社区支出</t>
  </si>
  <si>
    <t>农林水支出</t>
  </si>
  <si>
    <t xml:space="preserve">  农业</t>
  </si>
  <si>
    <t xml:space="preserve">  林业</t>
  </si>
  <si>
    <t xml:space="preserve">  水利</t>
  </si>
  <si>
    <t xml:space="preserve">    其中:水资源费安排的支出</t>
  </si>
  <si>
    <t xml:space="preserve">  南水北调</t>
  </si>
  <si>
    <t xml:space="preserve">  扶贫</t>
  </si>
  <si>
    <t xml:space="preserve">  农业综合开发</t>
  </si>
  <si>
    <t xml:space="preserve">  农村综合改革</t>
  </si>
  <si>
    <t xml:space="preserve">  促进金融支农支出</t>
  </si>
  <si>
    <t xml:space="preserve">  目标价格补贴</t>
  </si>
  <si>
    <t xml:space="preserve">  其他农林水支出</t>
  </si>
  <si>
    <t>交通运输支出</t>
  </si>
  <si>
    <t xml:space="preserve">  公路水路运输</t>
  </si>
  <si>
    <t xml:space="preserve">  铁路运输</t>
  </si>
  <si>
    <t xml:space="preserve">  民用航空运输</t>
  </si>
  <si>
    <t xml:space="preserve">  石油价格改革对交通运输的补贴</t>
  </si>
  <si>
    <t xml:space="preserve">  邮政业支出</t>
  </si>
  <si>
    <t xml:space="preserve">  车辆购置税支出</t>
  </si>
  <si>
    <t xml:space="preserve">  其他交通运输支出</t>
  </si>
  <si>
    <t>资源勘探信息等支出</t>
  </si>
  <si>
    <t xml:space="preserve">  资源勘探开发</t>
  </si>
  <si>
    <t xml:space="preserve">  制造业</t>
  </si>
  <si>
    <t xml:space="preserve">  建筑业</t>
  </si>
  <si>
    <t xml:space="preserve">  工业和信息产业监管</t>
  </si>
  <si>
    <t xml:space="preserve">  安全生产监管</t>
  </si>
  <si>
    <t xml:space="preserve">  国有资产监管</t>
  </si>
  <si>
    <t xml:space="preserve">  支持中小企业发展和管理支出</t>
  </si>
  <si>
    <t xml:space="preserve">  其他资源勘探信息等支出</t>
  </si>
  <si>
    <t>商业服务业等支出</t>
  </si>
  <si>
    <t xml:space="preserve">  商业流通事务</t>
  </si>
  <si>
    <t xml:space="preserve">  旅游业管理与服务支出</t>
  </si>
  <si>
    <t xml:space="preserve">  涉外发展服务支出</t>
  </si>
  <si>
    <t xml:space="preserve">  其他商业服务业等支出</t>
  </si>
  <si>
    <t>金融支出</t>
  </si>
  <si>
    <t xml:space="preserve">  金融部门行政支出</t>
  </si>
  <si>
    <t xml:space="preserve">  金融部门监管支出</t>
  </si>
  <si>
    <t xml:space="preserve">  金融发展支出</t>
  </si>
  <si>
    <t xml:space="preserve">  金融调控支出</t>
  </si>
  <si>
    <t xml:space="preserve">  其他金融支出</t>
  </si>
  <si>
    <t>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</si>
  <si>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</si>
  <si>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</si>
  <si>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</si>
  <si>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</si>
  <si>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</si>
  <si>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</si>
  <si>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</si>
  <si>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</si>
  <si>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国土海洋气象等支出</t>
  </si>
  <si>
    <t xml:space="preserve">  国土资源事务</t>
  </si>
  <si>
    <t xml:space="preserve">    其中:矿产资源专项收入安排的支出</t>
  </si>
  <si>
    <t xml:space="preserve">  海洋管理事务</t>
  </si>
  <si>
    <t xml:space="preserve">    其中:海域使用金支出</t>
  </si>
  <si>
    <t xml:space="preserve">  测绘事务</t>
  </si>
  <si>
    <t xml:space="preserve">  地震事务</t>
  </si>
  <si>
    <t xml:space="preserve">  气象事务</t>
  </si>
  <si>
    <t xml:space="preserve">  其他国土海洋气象等支出</t>
  </si>
  <si>
    <t>住房保障支出</t>
  </si>
  <si>
    <t xml:space="preserve">  保障性安居工程支出</t>
  </si>
  <si>
    <t xml:space="preserve">  住房改革支出</t>
  </si>
  <si>
    <t xml:space="preserve">  城乡社区住宅</t>
  </si>
  <si>
    <t>粮油物资储备支出</t>
  </si>
  <si>
    <t xml:space="preserve">  粮油事务</t>
  </si>
  <si>
    <t xml:space="preserve">  物资事务</t>
  </si>
  <si>
    <t xml:space="preserve">  能源储备</t>
  </si>
  <si>
    <t xml:space="preserve">  粮油储备</t>
  </si>
  <si>
    <t xml:space="preserve">  重要商品储备</t>
  </si>
  <si>
    <t>预备费</t>
  </si>
  <si>
    <t>其他支出(类)</t>
  </si>
  <si>
    <t xml:space="preserve">  年初预留</t>
  </si>
  <si>
    <t xml:space="preserve">  其他支出(款)</t>
  </si>
  <si>
    <t>债务付息支出</t>
  </si>
  <si>
    <t xml:space="preserve">  中央政府债务付息支出</t>
  </si>
  <si>
    <t xml:space="preserve">  地方政府债务付息支出</t>
  </si>
  <si>
    <t>债务发行费用支出</t>
  </si>
  <si>
    <t xml:space="preserve">  中央政府债务发行费用支出</t>
  </si>
  <si>
    <t xml:space="preserve">  地方政府债务发行费用支出</t>
  </si>
  <si>
    <t>附件三</t>
  </si>
  <si>
    <t>2015年度台江区一般预算支出明细表</t>
  </si>
  <si>
    <t>2015年决算数</t>
  </si>
  <si>
    <t>比增</t>
  </si>
  <si>
    <t>一般预算支出</t>
  </si>
  <si>
    <t>一般公共服务</t>
  </si>
  <si>
    <t xml:space="preserve">    其中:矿产资源补偿费支出</t>
  </si>
  <si>
    <t xml:space="preserve">  　　 　探矿权采矿权使用费和价款支出</t>
  </si>
  <si>
    <t>民主党派及工商联事务</t>
  </si>
  <si>
    <t>群众团体事务</t>
  </si>
  <si>
    <t xml:space="preserve"> 党委办公厅(室)及相关机构事务</t>
  </si>
  <si>
    <t xml:space="preserve"> 组织事务</t>
  </si>
  <si>
    <t>宣传事务</t>
  </si>
  <si>
    <t xml:space="preserve">  共产党事务</t>
  </si>
  <si>
    <t>国防</t>
  </si>
  <si>
    <t>公共安全</t>
  </si>
  <si>
    <t xml:space="preserve">  劳教</t>
  </si>
  <si>
    <t>教育</t>
  </si>
  <si>
    <t xml:space="preserve"> 进修及培训</t>
  </si>
  <si>
    <t xml:space="preserve">  教育附加费安排的支出</t>
  </si>
  <si>
    <t xml:space="preserve">    其中:教育费附加支出</t>
  </si>
  <si>
    <t>科学技术</t>
  </si>
  <si>
    <t xml:space="preserve">  科学条件与服务</t>
  </si>
  <si>
    <t xml:space="preserve"> 科技重大专项</t>
  </si>
  <si>
    <t>文化体育与传媒</t>
  </si>
  <si>
    <t>其他文化体育与传媒支出(款)</t>
  </si>
  <si>
    <t>社会保障和就业</t>
  </si>
  <si>
    <t xml:space="preserve"> 企业改革补助</t>
  </si>
  <si>
    <t xml:space="preserve">  其他城市生活救助</t>
  </si>
  <si>
    <t xml:space="preserve">  农村最低生活保障</t>
  </si>
  <si>
    <t xml:space="preserve">  其他农村社会救助</t>
  </si>
  <si>
    <t>医疗卫生</t>
  </si>
  <si>
    <t xml:space="preserve">  医疗卫生管理事务</t>
  </si>
  <si>
    <t xml:space="preserve">  医疗服务</t>
  </si>
  <si>
    <t xml:space="preserve"> 医疗卫生与计划生育管理事务</t>
  </si>
  <si>
    <t>2013年新增宁化社区卫生服务中心工程及设备购置经费212万；2013年新增鳌峰社区卫生服务中心业务用房经费176万；2013年新增苍霞卫生服务中心改扩建经费72万</t>
  </si>
  <si>
    <t xml:space="preserve">  农村卫生</t>
  </si>
  <si>
    <t xml:space="preserve">  人口与计划生育事务</t>
  </si>
  <si>
    <t xml:space="preserve">  其他医疗卫生支出</t>
  </si>
  <si>
    <t xml:space="preserve">  资源综合利用</t>
  </si>
  <si>
    <t xml:space="preserve">  其他环境保护支出</t>
  </si>
  <si>
    <t>城乡社区事务</t>
  </si>
  <si>
    <t>2013年新增市财政下达三捷河综合整治房屋征收补助资金2000万；2013年新增非在编环卫人员劳动关系补偿277万；2013年较2012年环卫临时人员经费增加1254万（十个街道均完成市场化试点承包）</t>
  </si>
  <si>
    <t xml:space="preserve">  其他城乡社区事务支出</t>
  </si>
  <si>
    <t xml:space="preserve">  其他城乡社区事务支出(款)</t>
  </si>
  <si>
    <t>农林水事务</t>
  </si>
  <si>
    <t xml:space="preserve">    其中:水资源费支出</t>
  </si>
  <si>
    <t xml:space="preserve">  其他农林水事务支出</t>
  </si>
  <si>
    <t>资源勘探电力信息等事务/采掘电力信息等事务</t>
  </si>
  <si>
    <t xml:space="preserve">  采掘业</t>
  </si>
  <si>
    <t xml:space="preserve">  电力监管支出</t>
  </si>
  <si>
    <t xml:space="preserve">    其中:三峡库区移民专项支出</t>
  </si>
  <si>
    <t xml:space="preserve">  工业和信息产业监管支出</t>
  </si>
  <si>
    <t xml:space="preserve">  其他采掘电力信息等事务支出</t>
  </si>
  <si>
    <t xml:space="preserve">  其他资源勘探电力信息等事务支出(款)</t>
  </si>
  <si>
    <t>商业服务业等事务</t>
  </si>
  <si>
    <t xml:space="preserve">  物资储备</t>
  </si>
  <si>
    <t xml:space="preserve">  其他粮油物资储备管理等事务支出</t>
  </si>
  <si>
    <t>金融监管支出</t>
  </si>
  <si>
    <t xml:space="preserve">  行政运行</t>
  </si>
  <si>
    <t xml:space="preserve">  一般行政管理事务</t>
  </si>
  <si>
    <t xml:space="preserve">  机关服务</t>
  </si>
  <si>
    <t xml:space="preserve">  货币发行</t>
  </si>
  <si>
    <t xml:space="preserve">  金融服务</t>
  </si>
  <si>
    <t xml:space="preserve">  安全防卫</t>
  </si>
  <si>
    <t xml:space="preserve">  反洗钱及反假币</t>
  </si>
  <si>
    <t xml:space="preserve">  重点金融机构监管</t>
  </si>
  <si>
    <t xml:space="preserve">  金融稽查与案件处理</t>
  </si>
  <si>
    <t xml:space="preserve">  金融行业电子化建设</t>
  </si>
  <si>
    <t xml:space="preserve">  从业人员资格考试</t>
  </si>
  <si>
    <t xml:space="preserve">  中央银行亏损补贴</t>
  </si>
  <si>
    <t xml:space="preserve">  政策性银行亏损补贴</t>
  </si>
  <si>
    <t xml:space="preserve">  商业银行贷款贴息</t>
  </si>
  <si>
    <t xml:space="preserve">  补充资本金</t>
  </si>
  <si>
    <t xml:space="preserve">  风险基金补助</t>
  </si>
  <si>
    <t xml:space="preserve">  事业运行</t>
  </si>
  <si>
    <t xml:space="preserve">  其他金融监管支出</t>
  </si>
  <si>
    <t>地震灾后恢复重建支出</t>
  </si>
  <si>
    <t xml:space="preserve">  倒塌毁损民房恢复重建</t>
  </si>
  <si>
    <t xml:space="preserve">  基础设施恢复重建</t>
  </si>
  <si>
    <t xml:space="preserve">  公益服务设施恢复重建</t>
  </si>
  <si>
    <t xml:space="preserve">  农业林业恢复生产和重建</t>
  </si>
  <si>
    <t xml:space="preserve">  工商企业恢复生产和重建</t>
  </si>
  <si>
    <t xml:space="preserve">  党政机关恢复重建</t>
  </si>
  <si>
    <t xml:space="preserve">  军队武警恢复重建支出</t>
  </si>
  <si>
    <t xml:space="preserve">  其他恢复重建支出</t>
  </si>
  <si>
    <t xml:space="preserve">  其他商业服务业等事务支出</t>
  </si>
  <si>
    <t>国土资源气象等事务</t>
  </si>
  <si>
    <t>国债还本付息支出</t>
  </si>
  <si>
    <t xml:space="preserve">  国内债务付息</t>
  </si>
  <si>
    <t xml:space="preserve">  国外债务付息</t>
  </si>
  <si>
    <t xml:space="preserve">  国内外债务发行</t>
  </si>
  <si>
    <t xml:space="preserve">  补充还贷准备金</t>
  </si>
  <si>
    <t xml:space="preserve">  财政部代理发行地方政府债券付息</t>
  </si>
  <si>
    <t xml:space="preserve">  汶川地震捐赠支出</t>
  </si>
  <si>
    <t xml:space="preserve">  预留调资支出</t>
  </si>
  <si>
    <t>国债付息支出</t>
  </si>
  <si>
    <t>附件四</t>
  </si>
  <si>
    <t>2015年度台江区政府性基金支出决算表</t>
  </si>
  <si>
    <t>2014年决算</t>
  </si>
  <si>
    <t>专项补助</t>
  </si>
  <si>
    <t>动用上年结余</t>
  </si>
  <si>
    <t>本年超、短收安排</t>
  </si>
  <si>
    <t>其中:地震灾后恢复重建补助下级</t>
  </si>
  <si>
    <t>增加(减少)
预算指标</t>
  </si>
  <si>
    <t>实际支出数</t>
  </si>
  <si>
    <t>比上年增减%</t>
  </si>
  <si>
    <t>政府性基金支出</t>
  </si>
  <si>
    <t xml:space="preserve">  彩票事务</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</si>
  <si>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</si>
  <si>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</si>
  <si>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</si>
  <si>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</si>
  <si>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用于地震灾后恢复重建的彩票公益金支出</t>
  </si>
  <si>
    <t xml:space="preserve">    用于其他社会公益事业的彩票公益金支出</t>
  </si>
  <si>
    <t xml:space="preserve">    残疾人就业保障金支出</t>
  </si>
  <si>
    <t xml:space="preserve">    城市基础设施配套费支出</t>
  </si>
  <si>
    <t xml:space="preserve">  政府住房基金支出</t>
  </si>
  <si>
    <t xml:space="preserve">  国有土地使用权出让金支出</t>
  </si>
  <si>
    <t xml:space="preserve">  城市公用事业附加支出</t>
  </si>
  <si>
    <t xml:space="preserve">  国有土地收益基金支出</t>
  </si>
  <si>
    <t xml:space="preserve">  农业土地开发资金支出</t>
  </si>
  <si>
    <t xml:space="preserve">  新增建设用地土地有偿使用费支出</t>
  </si>
  <si>
    <t xml:space="preserve">  农业 </t>
  </si>
  <si>
    <t xml:space="preserve">    农业发展基金支出</t>
  </si>
  <si>
    <t xml:space="preserve">    新菜地开发建设基金支出</t>
  </si>
  <si>
    <t xml:space="preserve">    林业基金支出</t>
  </si>
  <si>
    <t xml:space="preserve">    育林基金支出</t>
  </si>
  <si>
    <t xml:space="preserve">    森林植被恢复费支出</t>
  </si>
  <si>
    <t xml:space="preserve">    灌溉水源灌排工程补偿费支出</t>
  </si>
  <si>
    <t xml:space="preserve">    中央水利建设基金支出</t>
  </si>
  <si>
    <t xml:space="preserve">    地方水利建设基金支出</t>
  </si>
  <si>
    <t xml:space="preserve">    水资源补偿费支出</t>
  </si>
  <si>
    <t xml:space="preserve">    大中型水库移民后期扶持基金支出</t>
  </si>
  <si>
    <t xml:space="preserve">    大中型水库库区基金支出</t>
  </si>
  <si>
    <t xml:space="preserve">    三峡水库库区基金支出</t>
  </si>
  <si>
    <t xml:space="preserve">    小型水库移民扶助基金支出</t>
  </si>
  <si>
    <t xml:space="preserve">    南水北调工程基金支出</t>
  </si>
  <si>
    <t>交通运输</t>
  </si>
  <si>
    <t xml:space="preserve">    高等级公路车辆通行附加费支出</t>
  </si>
  <si>
    <t xml:space="preserve">    转让政府还贷道路收费权支出</t>
  </si>
  <si>
    <t xml:space="preserve">    港口建设费支出</t>
  </si>
  <si>
    <t xml:space="preserve">    下放港口以港养港支出</t>
  </si>
  <si>
    <t xml:space="preserve">    铁路建设基金支出</t>
  </si>
  <si>
    <t xml:space="preserve">    铁路建设附加费支出</t>
  </si>
  <si>
    <t xml:space="preserve">    民航基础设施建设基金支出</t>
  </si>
  <si>
    <t xml:space="preserve">    民航机场管理建设费支出</t>
  </si>
  <si>
    <t>采掘电力信息等事务</t>
  </si>
  <si>
    <t xml:space="preserve">    散装水泥专项资金支出</t>
  </si>
  <si>
    <t xml:space="preserve">    新型墙体材料专项基金支出</t>
  </si>
  <si>
    <t xml:space="preserve">    三峡工程建设基金支出</t>
  </si>
  <si>
    <t xml:space="preserve">    中央农网还贷资金支出</t>
  </si>
  <si>
    <t xml:space="preserve">    地方农网还贷资金支出</t>
  </si>
  <si>
    <t xml:space="preserve">    煤炭可持续发展基金支出</t>
  </si>
  <si>
    <t xml:space="preserve">    电源基地建设基金支出</t>
  </si>
  <si>
    <t xml:space="preserve">    煤代油基金支出</t>
  </si>
  <si>
    <t>粮油物资储备管理等事务</t>
  </si>
  <si>
    <t xml:space="preserve">    旅游发展基金支出</t>
  </si>
  <si>
    <t xml:space="preserve">    中央对外贸易发展基金支出</t>
  </si>
  <si>
    <t xml:space="preserve">    国家茧丝绸发展风险基金支出</t>
  </si>
  <si>
    <t xml:space="preserve">    对外承包工程保函风险专项资金支出</t>
  </si>
  <si>
    <t xml:space="preserve">    援外合资合作项目基金支出</t>
  </si>
  <si>
    <t xml:space="preserve">  中央财政外汇经营基金支出</t>
  </si>
  <si>
    <t xml:space="preserve">  中央财政外汇经营基金财务支出</t>
  </si>
  <si>
    <t>其他支出</t>
  </si>
  <si>
    <t xml:space="preserve">  其他政府性基金支出</t>
  </si>
  <si>
    <t>房地产项目银行回款到位，营业税增加</t>
  </si>
  <si>
    <t>房地产项目大多接近尾盘，企业利润减少</t>
  </si>
  <si>
    <t>排污费收入216万元，教育费附加收入2607万元</t>
  </si>
  <si>
    <t>其他收入</t>
  </si>
  <si>
    <t>　　国有资源（资产）有偿使用收入</t>
  </si>
  <si>
    <t>苍霞街道2014年房租误作为承包费列入其他收入，2015年更改为国有资源（资产）有偿使用收入减少144万元，瀛洲街道垃圾代运费减收53万元。</t>
  </si>
  <si>
    <t>2015年度海峡银行股利股息收入于2016年3月转入我局</t>
  </si>
  <si>
    <t>资源税税源清查，补缴税款</t>
  </si>
  <si>
    <t>营业税增加，附征税相应增长</t>
  </si>
  <si>
    <t>主要是房地产业房产税同比增加678万元</t>
  </si>
  <si>
    <t>航天工业发展股份有限公司增资、重组缴纳注册资金印花税180万元；批发零售业繁荣印花税同比增加453万元</t>
  </si>
  <si>
    <t>2014年福建群升置业有限公司“群升国际”项目土地增值税清算入库19128万元，造成高基数</t>
  </si>
  <si>
    <t>工商局2015年纳入区级金库，新增工商罚没收入74万元</t>
  </si>
  <si>
    <t>法院诉讼费3001万元，同比增收1300万元</t>
  </si>
  <si>
    <t>2015年度台江区一般公共支出预算预算变动及结余、结转情况录入表</t>
  </si>
  <si>
    <t>2015年较2014年人大工作调研经费增加6万；2015年较2014年绩效奖励（含工资）增加67万</t>
  </si>
  <si>
    <t>2015年较2014政协会议专项经费增加11万（政协八届四次会议经费其中10万于2015年开支）；2015年较2014年委员视察活动经费增加25万；2015年较2014年政协工作调研经费增加9万</t>
  </si>
  <si>
    <t>2015年较2014年十个街道分成款少拨付1141万；根据审计要求追加1988年至2014年6月年度暂付款23万（2014年无此项目）；2015年较2014年台江年鉴编纂工作经费增加11万元；阿波罗事件林诗庭家属一次性困难救助金38万（2014年无此项目）；特殊疑难信访问题陈爱菁受助人专项资金区级配套部分8万（2014年无此项目）；“天华二期”信访户林能金后代维稳经费33万元（2014年无此项目）</t>
  </si>
  <si>
    <t>区十三五规划专项经费15万（2014年无此项目）；追加2014年超额完成固投指标任务街道奖励金40万（2014年无此项目）；2015年较2014年拨付省市专项资金减少23万元</t>
  </si>
  <si>
    <t>2014年拨付全国第三次经济普查92万（2015年无此项目）；2015年较2014年绩效奖励金（含工资）增加18万；2015年较2014年定额公用增加11万元</t>
  </si>
  <si>
    <t>创建标准化乡镇财政所设备经费3万元（2014年无此项目）</t>
  </si>
  <si>
    <t>区国税夯实税基、引进企业的专项工作补助经费240万（2014年无此项目）；台江国税局2014年超额完成奖励金60万（2014年无此项目）；2015年较2014年税务工作补助经费减少260万</t>
  </si>
  <si>
    <t>2015年拨付省财政厅下达2014年审计机关补助经费9万元（2014年无此项目）；2015年较2014年定额公用增加15万元</t>
  </si>
  <si>
    <t>2015年较2014年定额公用增加12万；2015年较2014年区退休干部协会经费增加6万；2015年较2014年绩效奖励（含工资）增加32万；2014年拨付2011-2012年度工人考试机构考试考务费7万（2015年无此项目）；公务员局档案整理经费1万（2015年无此项目）；2015年较2014年公开招考机关事业单位工作人员经费减少4万</t>
  </si>
  <si>
    <t>2015年较2014年定额公用增加70万；2014年拨付行政效能网络监控管理14万（2015年无此项目）；2015年较2014年大要案经费减少26万元</t>
  </si>
  <si>
    <t>2015年新增预算单位投资促进局经费8万（2014年无此项目）；2015年较2014年招商工作经费增加6万；2015年较2014年定额公用增加19万；2015年较2014年绩效奖励金（含工资）增加47万</t>
  </si>
  <si>
    <t>2015年新增预算单位市场监督管理局增加预算经费1544万（2014年无此项目）；2015年较2014年绩效奖励金（含工资）增加366万</t>
  </si>
  <si>
    <t>2014年拨付省财政省民族与宗教事务厅下达2013年少数民族地区补助款2万（2015年无此项目）</t>
  </si>
  <si>
    <t>2014年拨付苍霞东金寺危墙拆除经费3万（2015年无此项目）；2014年拨付市委统战部市财政局下达2014年天主教专项工作经费2万元（2015年无此项目）；2015年较2014年绩效奖励金（含工资）增加5万；2015年较2014年定额公用增加4万</t>
  </si>
  <si>
    <t>陈文龙文化节活动补助经费15万（2014年无此项目）；2015年较2014年绩效奖励金（含工资）增加9万；2015年较2014年拨付省财政下闽台民间交流补助资金增加2万</t>
  </si>
  <si>
    <t>2015年新增馆藏档案扫描费及目录录入费18万（2014年无此项目）；档案设备采购经费10万（2014年无此项目）；2015年较2014年定额公用增加8万；2015年较2014年省财政下达档案抢救专项补助经费减少7万；</t>
  </si>
  <si>
    <t>2015年较2014年六个行业商会补助增加2万；2015年较2014年定额公用增加2万；回归工程经费1万（2014年无此项目）</t>
  </si>
  <si>
    <t>妇女维权和文化教育等经费5万元（2014年无此项目）；2015年较2014年定额公用增加12万；2014年拨付市委统战部市财政局下达2013年度我市健在黄埔老人助贫济困专项资金1万（2015年无此项目）；2015年较2014年绩效奖励金（含工资）增加61万</t>
  </si>
  <si>
    <t>2015年较2014年定额公用增加97万；综合协调、调研、总值班室经费38万（2015年无此项目）；2014年拨付市财政下达党建专项经费18万（2015年无此项目）；2015年较2014年绩效奖励（含工资）增加37万；工作宣传交流经费17万元（2015年无此项目）</t>
  </si>
  <si>
    <t>2014年拨付福建省一丁芯光通信科技有限公司李景虎团队奖励资金30万（2015年无此项目）</t>
  </si>
  <si>
    <t>区委宣传部2015年“三下乡”集中服务活动经费45万（2014年无此项目）；2015年较2014年元宵灯会经费增加19万；2015年较2014年绩效奖励金（含工资）增加51万</t>
  </si>
  <si>
    <t>2015年较2014年定额公用增加6万；2015年较2014年绩效奖励金（含工资）增加1万</t>
  </si>
  <si>
    <t>政法委综治视联网建设专项经费12万、网络互通及信息资源共享工程2万（2014年无此项目）；2015年较2014年关心下一代工作经费增加38万；2015年较2014年绩效奖励金（含工资）增加65万；抗战时期及以前参加革命工作的离休干部一次性慰问金1万（2014年无此项目）；2015年较2014年定额公用增加37万</t>
  </si>
  <si>
    <t>国家赔偿款50万（2014年无此项目）；2015年拨付市财政局下达2014年重点项目建设先进集体奖励金10万（2014年无此项目）；2014年拨付市财政下达2013年度福州市实施“五大战役”工作先进集体奖励金29万（2015年无此项目）</t>
  </si>
  <si>
    <t>根据审计要求追加1988年至2014年6月年度暂付款87万（2014年无此项目）</t>
  </si>
  <si>
    <t>新疆籍人员被故意伤害案司法援助经费50万（2015年无此项目）；阿波罗酒店讨债事件相关费用68万（2014年无此项目）；2015年新增台江公安分局防恐专项经费54万；2015年新增承接青运会实体火炬传递（台江段）安全保卫工作经费23万</t>
  </si>
  <si>
    <t>2015年新增国安办经费5万</t>
  </si>
  <si>
    <t>2014年拨付诉讼费退费备用金300万（2015年无此项目）；2014年拨付省财政省高级人民法院提前下达2014年中央转移支付预算指标181万元（2015年无此项目）；2014年拨付省财政省法院下达2013年公共安全一般性转移支付资金158万（2015年无此项目）</t>
  </si>
  <si>
    <t>2015年较2014年刑释解教经费增加10万；2011-2014年度台江公证处奖励性绩效工资76万（2014年无此项目）；2015年较2014年绩效奖励金（含工资）增加153万；2015年较2014年定额公用增加68万</t>
  </si>
  <si>
    <t>2015年较2014年综治、司法工作经费减少41万</t>
  </si>
  <si>
    <t>2015年较2014年绩效奖励金（含工资）增加27万；</t>
  </si>
  <si>
    <t>对下属薄弱校补助经费增加17万；全区各校零星修缮增加100万；2015年拨付2011年第一、二批公办园建设市级补助资金53万；2015年较2014年教育强区设备采购经费增加46万；2015年较2014年绩效奖励（含工资）增加775万</t>
  </si>
  <si>
    <t>2015年较2014年绩效奖励金（含工资）增加174万；2015年较2014年助学金减少2万</t>
  </si>
  <si>
    <t>2015年追加2014-2015年特教学校寄午学生生活补助5万（2014年无此项目）；2015年较2014年绩效奖励金（含工资）增加64万；2014年拨付市财政局市教育局下达2014年特教学校“两免一补”转移支付资金21万（2015年无此项目）</t>
  </si>
  <si>
    <t>2015年较2014年绩效奖励金（含工资）增加120万；2015年较2014年车辆经费减少3万；2015年较2014年中青班、领导干部培训班减少2万；2015年较2014年进修校绿化、设备采购减少13万</t>
  </si>
  <si>
    <t>2014年支付台六小供地款3583万（2015年无此项目）；2015年较2014年台一小新楼设备采购减少20万；2015年新增十五中排水操场羽毛球校园文化等76万；2015年拨付城乡义务教育阶段中小学生免学杂费及公用经费转移支付资金39万</t>
  </si>
  <si>
    <t>2015年较2014年支援建宁县教育经费增加200万</t>
  </si>
  <si>
    <t>2015年较2014年网站群及网络安全建设服务费增加21万；2015年新增网上审批和网上处罚项目维保费5万；2015年新增数字城管系统建设信息采集员外包服务费66万；海峡金融商务区现场展板和展台项目经费9万（2014年无此项目）</t>
  </si>
  <si>
    <t>2015年较2014年下达省市转移支付资金减少14万</t>
  </si>
  <si>
    <t>2014年下达省知识产权相关资金17万（2015年无此项目）</t>
  </si>
  <si>
    <t>2014年下达省基层科普行动计划专项资金预算20万（2015年无此项目）；2015年较2014年市下达基层科普设施建设等补助经费增加5万</t>
  </si>
  <si>
    <t>2014年拨付省科学技术厅省财政厅下达2014年科技重大专项项目计划和经费288万（2015年无此项目）；</t>
  </si>
  <si>
    <t>2015年较2014年科学技术项目经费减少254万</t>
  </si>
  <si>
    <t>2015年新增上缴市财政城市街区24小时自助图书馆项目资金158万、二期项目资金区级部分149万（2014年无此项目）</t>
  </si>
  <si>
    <t>2015年较2014年文物维护费增加10万；2015年较2014年省下达博物馆免费开放经费增加9万</t>
  </si>
  <si>
    <t>2014年拨付体校青少年校外体育活动中心附属工程款226万（2015年无此项目）</t>
  </si>
  <si>
    <t>2015年新增购置高清摄像机4万；2015年拨付2014年重点项目迎检视频汇报短片和海西金融街电视宣传片10万（2014年无此项目）；2015年拨付拍摄旅游宣传片工作经费12万（2014年无此项目）</t>
  </si>
  <si>
    <t>2015年较2014年文化体育与传媒事业发展专项资金增加60万；2015年拨付省财政厅下达2015年中央文化产业发展专项资金130万（2014年无此项目）</t>
  </si>
  <si>
    <t>2015年较2014年绩效奖励（含工资）增加37万；购置社保卡代办网点设备经费12万（2014年无此项目）</t>
  </si>
  <si>
    <t>2014年拨付社区组织工作用房建设市级补助经费640万、区级补助社区工作用房199万（2015年无此项目）；2015年较2014年旧小区整治投资款减少884万</t>
  </si>
  <si>
    <t>2015年新增预留缴交事业单位社保金2160万（2014年无此项目）；</t>
  </si>
  <si>
    <t>2015年拨付省财政厅下达省以下工商系统2014年度绩效奖、应休未休年休假补贴30万（2014年无此项目）</t>
  </si>
  <si>
    <t>2014年拨付金属钞布厂企业改制经费700万（2015年无此项目）</t>
  </si>
  <si>
    <t>2015年较2014年就业困难人员及企业吸纳就业困难人员经费减少217万；2014年追加2013年机关事业单位养老保险基金区级负担缺口部分386万元（2015年无此项目）</t>
  </si>
  <si>
    <t>“东方之星”沉船遇难者补偿金区级部分124万（2014年无此项目）；2015年较2014年死亡抚恤金增加246万</t>
  </si>
  <si>
    <t>2015年下达退役士兵安置市级补助资金114万（2014年无此项目）</t>
  </si>
  <si>
    <t>2015年较2014年下达市级社区居家养老服务站运营补助经费增加341万</t>
  </si>
  <si>
    <t>2015年拨付市级残保金358万；2015年较2014年残疾人事业发展省市专项补助资金增加25万</t>
  </si>
  <si>
    <t>2015年红十字会独立为预算单位，预算经费35万</t>
  </si>
  <si>
    <t>2015年较2014年城市居民最低生活保障金增加422万</t>
  </si>
  <si>
    <t>2015年新增流浪乞讨人员救助工作经费10万</t>
  </si>
  <si>
    <t>2015年较2014年低保边缘户生活困难补助减少3万；遗属定补减少1万；重性精神病人救助基金减少4万</t>
  </si>
  <si>
    <t>2015年突发性救灾较2014年减少27万</t>
  </si>
  <si>
    <t>2015年较2014年五老人员生活补助增加1万</t>
  </si>
  <si>
    <t>2015年较2014年绩效奖励金（含工资）增加405万</t>
  </si>
  <si>
    <t>2014年拨付省下达全省妇幼保健机构基本设备达标建设项目补助经费70万（2015年无此项目）</t>
  </si>
  <si>
    <t>2014年拨付社区卫生服务中心“中医馆”建设专项经费60万（2015年无此项目）</t>
  </si>
  <si>
    <t>2015年较2014年城镇居民医保增加552万</t>
  </si>
  <si>
    <t>2014年全国基层中医药工作迎检专项经费20万（2015年无此项目）</t>
  </si>
  <si>
    <t>2015年较2014年社区计生建设经费增加88万</t>
  </si>
  <si>
    <t>2015年较2014年绩效奖励金（含工资）增加195万；2015年新增强制检测及抽检经费12万</t>
  </si>
  <si>
    <t>2015年较2014年绩效奖励金（含工资）增加20万</t>
  </si>
  <si>
    <t>2015年环保工作经费15万（2014年无此项目）；2015年较2014年绩效奖励金（含工资）增加62万</t>
  </si>
  <si>
    <t>2015年较2014年环境监测与监察经费减少23万；2014年拨付省级环境监测能力建设项目资金预算19万（2015年无此项目）</t>
  </si>
  <si>
    <t>2015年较2014年空气自动站相关经费增加165万；2015年新增扩项仪器购置121万；</t>
  </si>
  <si>
    <t>2015年拨付市财政局市环保局下达2014年度福州市第五批环保专项资金15万</t>
  </si>
  <si>
    <t>2015年较2014年下达市级专项经费减少34万</t>
  </si>
  <si>
    <t>2015年新增提前淘汰报废“黄标车”经济补偿补贴经费1126万</t>
  </si>
  <si>
    <t>2015年新增提前淘汰报废“黄标车”经济补偿补贴经费350万</t>
  </si>
  <si>
    <t>2015年拨付旧住宅小区综合整治市级补助资金702万（2014年无此项目）</t>
  </si>
  <si>
    <t>2015年拨付台江区2014年环境综合整治项目市级资金4640万；2015年较2014年下达“点线面”攻坚计划和村庄环境整治省级“以奖代补”资金增加150万；2015年拨付台江区五一南路市一医院沿线景观整治改造项目市级资金199万</t>
  </si>
  <si>
    <t>2015年较2014年景观整治经费增加2398万；2015年较2014年小街巷改造经费增加574万；2015年新增扣缴市局垫付2015年便民自行车工程建设资金196万（2014年无此项目）</t>
  </si>
  <si>
    <t>2014年拨付市财政下达台江区立面景观整治经费9640万（2015年无此项目）；2015年新增南公园改造经费4159万；根据审计要求追加房管局1988年至2014年6月年度暂付款400万</t>
  </si>
  <si>
    <t>2015年拨付省财政厅下达渔业行业2013年度成品油价格改革财政补贴资金160万（2014年无此项目）</t>
  </si>
  <si>
    <t>2015年拨付省级2012年造林绿化补助资金12万（2014年无此项目）</t>
  </si>
  <si>
    <t>2014年拨付“海中鲜乐舫”餐饮趸船停业补偿市级承担资金50万（2015年无此项目）；防汛专项经费7万（2014年无此项目）</t>
  </si>
  <si>
    <t>2015年较2014年下属企业职工保险减少9万；区经贸局工作经费15万（2015年无此项目）；经贸局定额补助25万（2015年无此项目）</t>
  </si>
  <si>
    <t>2015年拨付第一批物联网及信息消费发展专项资金105万（2014年无此项目）；2015年拨付市财政市经济委员会下达软件产业专项发展资金240万（2014年无此项目）</t>
  </si>
  <si>
    <t>街道安监站配备监管装备及办公器材经费10万（2015年无此项目）</t>
  </si>
  <si>
    <t>2015年拨付福建顶点软件股份有限公司减持个人股东股份奖励扶持资金1650万（2014年无此项目）；2015年较2014年市财政下达融资担保机构风险补贴224万</t>
  </si>
  <si>
    <t>2015年仅拨付市财政局市经济和信息化委员会下达2014年企业开拓市场（第三批）奖励资金57万</t>
  </si>
  <si>
    <t>根据审计要求追加1988年至2014年6月年度暂付款868万（2014年无此项目）</t>
  </si>
  <si>
    <t>2014年拨付省财政省旅游局下达2013年旅游重点建设项目资金80万（2015年无此项目）</t>
  </si>
  <si>
    <t>2015年拨付]市财政局市商务局下达2015年利用外资专项资金200万（2014年无此项目）</t>
  </si>
  <si>
    <t>2014年拨付市财政局下达2014年自主创新和高技术产业化项目中央基建投资预算1030万（2015年无此项目）</t>
  </si>
  <si>
    <t>2015年拨付市财政局市地震局下达地震安全示范社区建设经费5万（2014年无此项目）；2014年拨付市财政下达2013年海洋特色品牌专项补助资金24万（2015年无此项目）</t>
  </si>
  <si>
    <t>2014年市财政局下达太平汀洲和苍霞旧屋区改造项目棚户区改造补助资金和保障性安居工程专项资金5623万（2015年无此项目）</t>
  </si>
  <si>
    <t>2014年新增海峡电子商务基地建设资金5000万；红星苑三期工程款4000万（2015年无此项目）；2015年新增拨付致力新村征收补偿款5000万</t>
  </si>
  <si>
    <t>2014年地方政府性债券转贷资金付息（保障性安居工程5000万）197万（2015年无此项目）</t>
  </si>
  <si>
    <t>本级结转6854万元
法院设备建设及更新经费32万元；公办园建设市级补助资金128万元；全区各校零星修缮196万元；教育费附加支出4623万元；社会组织服务中心优化提升经费18万元；福利院装修改建45万元；茶亭、瀛洲街道社区卫生服务中心业务用房提升改造35万元排污费708万元；红旗新村停车场建设工程经费25万元；鳄鱼公园配电房安装工程及抢修经费22万元；区机关事务中心店面押金50万元；交警支队台江大队一中队和三中队办公场所改造经费18万元； 区纪委涉密网络建设专项经费15万元；区委政法委网络互通及信息资源共享工程14万元；台江公安分局防恐专项经费15万元；无线视频监控系统建设经费29万元；台江区网络化社会服务管理经费71万元；工商执法办案及举报奖励经费24万元；全区小街巷改造维修经费684万元；其他支出102万元。
上级结转6215万元
人大代表履职活动3万元；固定资产投资奖励10万元；基本建设资金支出预算8万元；行政村及社区居委会兼职统计人员补贴3万元；财政法制建设2万元；预算绩效管理工作奖补1万元；审计机关补助3万元；审计专项补助3万元；天主教专项工作1万元；闽台民间交流补助8万元；贫困归难侨生活困难补助资金2万元；侨政培训1万元；国家重点档案抢救和保护费3万元；县（区）财政局、工商联（回归办）工作奖励2万元；农村妇女创业专项和妇联工作专项0.49万元；贫困侨财政救助专项资金0.48万元；妇女工作专项0.6万元；党建专项13万元；教育转化奖补3万元；民兵预备役人员训练补助经89万元；司法体制改革试点补助8万元；公共安全一般性转移支付资金96万元；中央政法转移支付预算指标220万元；司法救助45万元；学前教育助学金4万元；学前教育幼儿资助中央奖补资金1万元；支持学前教育发展专项资金预算指标131万元；创建示范园奖励资金10万元；普惠性幼儿园补助18万元；早教工作1万元；普通高中家庭经济困难学生国家助学金4万元；生源地信用助学贷款奖补1万元；特殊教育学校“两免一补”补助19万元；义务教育均衡县等奖励金30万元；财政教育投入综合补助资金10万元；免学杂费及公用转移支付资金5万元；特教学校“两免一补”补助32万元；体育传统学校专项补助4万元；中职教育投入发展考核奖补23万元；中职学校全日制学生免学费104万元；中职学校国家助学金4万元；中职教育提高生均拨款水平奖补资金23万元；学前教育校舍建设项目补助资金预算41万元；重点县教师跟岗学习9万元；省会城市教育资源均衡发展补助金50万元；工业系列扶持政策资金20万元；科技成果转化和产业化项目等计划项目10万元；企业专利权质押贷款贴息项目和44万元；知识产权专项业务费及发展性项目6万元；基层科普设施建设、运行等市级补助20万元；免费开放专项资金16万元；国家非物质文化遗产保护专项57万元；文物保护专项15万元；免费开放专项资金26万元；体育后备人才基地和市级赛事承办补助8万元；全民健身补助66万元；运动员输送奖励0.45万元；文化产业发展专项10万元；特色文艺示范基地建设启动资金30万元；公共文化服务体系建设专项70万元；文化体育与传媒事业发展专项资金29万元；工伤核实专项5万元；企业退休人员社会化管理服务工作省级补助29万元；全国第二次地名普查补助资金25万元；社区组织工作用房建195万元；城乡居民基本养老保险165万元；小额（担保）贷款省级奖补11万元；就业专项资金509万元；公共就业服务机构以奖代补31万元；优抚对象抚恤和生活医疗补助159万元；军队移交政府的离退休人员安置和管理机构补助资金67万元；五老人员定期生活及医疗补助4万元；无工作随军家属基本生活补助资金22万元；退役士兵安置市级补助188万元；无军籍退休退职职工补助44万元；残疾人事业补助资金17万元；残疾人就业创业19万元；残疾人联络员培训3万元；残疾人公益性岗位补助7万元；第二代残疾人证补助0.31万元；残疾人就业保障金966万元；贫困残疾人危房改造补助5万元；残疾人适配站补助4万元；残疾人康复站建设和社区康复训练补助13万元；基层残疾人联络员补助和乡镇（街道）工作8万元；残疾人代步车1万元；“福乐家园”运行2万元；残疾人意外伤害保险补助0.52万元；避灾点建设维护补助5万元；未参保高龄职工老年生活保障省级补助2万元；最低生活保障工作3万元；医疗卫生专项补助82万元；基层医疗卫生机构实施国家基本药物制度补助28万元；公共卫生补助261万元；预期寿命调查3万元；省级卫生专项10万元；城镇居民基本医疗保险22万元；计生服务网络建设等计生专项3万元；计划生育家庭奖扶226万元；人口计划生育0.005万元；食品药品安全监管和检验检测1万元；全省食品药品监管系统2014年度绩效管理奖等人员17万元；食品药品安全监管补助资金13万元；除四害消杀补助15万元；大气污染防治设备补助专项资金20万元；环保专项资金25万元；工业系列扶持政策资金20万元；“两违”综合治理省级“以奖代补”资金6万元；市容提升激励工作11万元；绿道建设省级“以奖代补”资金111万元；“点线面”攻坚计划城乡环境综合整治省级“以奖代补”资金134万元；市政设施维护349万元；内河护河资金35万元；道路清扫保洁补助24万元；环卫基础设施建设及设备采购118万元；水产品加工专项10万元；成品油价格改革财政补贴清算资金274万元；造林绿化补贴资金20万元；山洪地质灾害防治项目建设补助15万元；名牌产品、商标等奖励资金10万元；工业稳增长奖励资金5万元；发展限上商贸企业奖励资金3万元；市场监管公共服务体系建设重点推进单位资金50万元；促进电子商务发展专项资金188万元；物流业2013年9月－2014年12月营改增市级扶持资金7万元；旅游项目补助及奖励资金22万元；利用外资专项扶持资金79万元；财政系统外经贸事业奖励金4万元；重点流域水环境综合整治资金预算28万元；地震安全示范社区建设10万元；保障性安居工程工作补助8万元</t>
  </si>
  <si>
    <t>减:一般预算支出</t>
  </si>
  <si>
    <t>全年可用财力</t>
  </si>
  <si>
    <t xml:space="preserve">                                   单位：万元</t>
  </si>
  <si>
    <t>完成年初预算数%</t>
  </si>
  <si>
    <t>育智学校拆迁补偿款2155万元,区法院上缴拆迁补偿款3500万元，代管行政事业单位拆迁余款1005万元</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</si>
</sst>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 #,##0;* \-#,##0;* &quot;-&quot;;@"/>
    <numFmt numFmtId="185" formatCode="* _-&quot;￥&quot;#,##0.00;* \-&quot;￥&quot;#,##0.00;* _-&quot;￥&quot;&quot;-&quot;??;@"/>
    <numFmt numFmtId="186" formatCode="* #,##0.00;* \-#,##0.00;* &quot;-&quot;??;@"/>
    <numFmt numFmtId="187" formatCode="* _-&quot;￥&quot;#,##0;* \-&quot;￥&quot;#,##0;* _-&quot;￥&quot;&quot;-&quot;;@"/>
    <numFmt numFmtId="188" formatCode="0.00_ "/>
    <numFmt numFmtId="189" formatCode="0.00_);[Red]\(0.00\)"/>
    <numFmt numFmtId="190" formatCode="#,##0_);[Red]\(#,##0\)"/>
  </numFmts>
  <fonts count="48">
    <font>
      <sz val="12"/>
      <name val="宋体"/>
      <family val="0"/>
    </font>
    <font>
      <sz val="10"/>
      <name val="仿宋_GB2312"/>
      <family val="3"/>
    </font>
    <font>
      <sz val="10"/>
      <name val="宋体"/>
      <family val="0"/>
    </font>
    <font>
      <b/>
      <sz val="10"/>
      <name val="仿宋_GB2312"/>
      <family val="3"/>
    </font>
    <font>
      <b/>
      <sz val="10"/>
      <name val="宋体"/>
      <family val="0"/>
    </font>
    <font>
      <sz val="12"/>
      <name val="仿宋_GB2312"/>
      <family val="3"/>
    </font>
    <font>
      <b/>
      <sz val="12"/>
      <name val="宋体"/>
      <family val="0"/>
    </font>
    <font>
      <sz val="10"/>
      <name val="Arial"/>
      <family val="2"/>
    </font>
    <font>
      <sz val="9"/>
      <name val="宋体"/>
      <family val="0"/>
    </font>
    <font>
      <sz val="12"/>
      <color indexed="10"/>
      <name val="宋体"/>
      <family val="0"/>
    </font>
    <font>
      <sz val="10"/>
      <color indexed="10"/>
      <name val="宋体"/>
      <family val="0"/>
    </font>
    <font>
      <b/>
      <sz val="10"/>
      <color indexed="10"/>
      <name val="仿宋_GB2312"/>
      <family val="3"/>
    </font>
    <font>
      <sz val="10"/>
      <color indexed="10"/>
      <name val="仿宋_GB2312"/>
      <family val="3"/>
    </font>
    <font>
      <b/>
      <sz val="22"/>
      <name val="黑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
      <patternFill patternType="mediumGray">
        <fgColor indexed="9"/>
      </patternFill>
    </fill>
    <fill>
      <patternFill patternType="solid">
        <fgColor indexed="43"/>
        <bgColor indexed="64"/>
      </patternFill>
    </fill>
    <fill>
      <patternFill patternType="solid">
        <fgColor indexed="44"/>
        <bgColor indexed="64"/>
      </patternFill>
    </fill>
    <fill>
      <patternFill patternType="solid">
        <fgColor indexed="13"/>
        <bgColor indexed="64"/>
      </patternFill>
    </fill>
    <fill>
      <patternFill patternType="solid">
        <fgColor indexed="9"/>
        <bgColor indexed="64"/>
      </patternFill>
    </fill>
    <fill>
      <patternFill patternType="mediumGray">
        <fgColor indexed="9"/>
        <bgColor indexed="9"/>
      </patternFill>
    </fill>
  </fills>
  <borders count="2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style="thin"/>
      <right>
        <color indexed="63"/>
      </right>
      <top>
        <color indexed="63"/>
      </top>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7"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38" fillId="21" borderId="0" applyNumberFormat="0" applyBorder="0" applyAlignment="0" applyProtection="0"/>
    <xf numFmtId="0" fontId="39" fillId="0" borderId="4" applyNumberFormat="0" applyFill="0" applyAlignment="0" applyProtection="0"/>
    <xf numFmtId="185" fontId="7" fillId="0" borderId="0" applyFont="0" applyFill="0" applyBorder="0" applyAlignment="0" applyProtection="0"/>
    <xf numFmtId="187" fontId="7" fillId="0" borderId="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186" fontId="7" fillId="0" borderId="0" applyFont="0" applyFill="0" applyBorder="0" applyAlignment="0" applyProtection="0"/>
    <xf numFmtId="184" fontId="7"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5" fillId="30" borderId="0" applyNumberFormat="0" applyBorder="0" applyAlignment="0" applyProtection="0"/>
    <xf numFmtId="0" fontId="46" fillId="22" borderId="8" applyNumberFormat="0" applyAlignment="0" applyProtection="0"/>
    <xf numFmtId="0" fontId="47" fillId="31" borderId="5" applyNumberFormat="0" applyAlignment="0" applyProtection="0"/>
    <xf numFmtId="0" fontId="0" fillId="32" borderId="9" applyNumberFormat="0" applyFont="0" applyAlignment="0" applyProtection="0"/>
  </cellStyleXfs>
  <cellXfs count="123">
    <xf numFmtId="0" fontId="0" fillId="0" borderId="0" xfId="0" applyFont="1" applyAlignment="1">
      <alignment/>
    </xf>
    <xf numFmtId="0" fontId="0" fillId="0" borderId="0" xfId="0" applyFont="1" applyAlignment="1">
      <alignment wrapText="1"/>
    </xf>
    <xf numFmtId="0" fontId="0" fillId="0" borderId="0" xfId="0" applyFont="1" applyFill="1" applyAlignment="1">
      <alignment/>
    </xf>
    <xf numFmtId="0" fontId="1" fillId="0" borderId="0" xfId="0" applyFont="1" applyAlignment="1">
      <alignment/>
    </xf>
    <xf numFmtId="0" fontId="3" fillId="0" borderId="1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3" fontId="1" fillId="0" borderId="10" xfId="0" applyNumberFormat="1" applyFont="1" applyFill="1" applyBorder="1" applyAlignment="1" applyProtection="1">
      <alignment horizontal="right" vertical="center"/>
      <protection/>
    </xf>
    <xf numFmtId="0" fontId="3" fillId="0" borderId="10" xfId="0" applyNumberFormat="1" applyFont="1" applyFill="1" applyBorder="1" applyAlignment="1" applyProtection="1">
      <alignment horizontal="left" vertical="center"/>
      <protection/>
    </xf>
    <xf numFmtId="0" fontId="1" fillId="0" borderId="10" xfId="0" applyNumberFormat="1" applyFont="1" applyFill="1" applyBorder="1" applyAlignment="1" applyProtection="1">
      <alignment horizontal="left" vertical="center"/>
      <protection/>
    </xf>
    <xf numFmtId="0" fontId="3" fillId="0" borderId="10" xfId="0" applyNumberFormat="1" applyFont="1" applyFill="1" applyBorder="1" applyAlignment="1" applyProtection="1">
      <alignment vertical="center"/>
      <protection/>
    </xf>
    <xf numFmtId="0" fontId="1" fillId="0" borderId="10" xfId="0" applyNumberFormat="1" applyFont="1" applyFill="1" applyBorder="1" applyAlignment="1" applyProtection="1">
      <alignment vertical="center"/>
      <protection/>
    </xf>
    <xf numFmtId="0" fontId="3" fillId="33" borderId="11" xfId="0" applyNumberFormat="1" applyFont="1" applyFill="1" applyBorder="1" applyAlignment="1" applyProtection="1">
      <alignment horizontal="left" vertical="center"/>
      <protection/>
    </xf>
    <xf numFmtId="0" fontId="3" fillId="0" borderId="10" xfId="0" applyFont="1" applyFill="1" applyBorder="1" applyAlignment="1">
      <alignment horizontal="center" wrapText="1"/>
    </xf>
    <xf numFmtId="3" fontId="1" fillId="0" borderId="10" xfId="0" applyNumberFormat="1" applyFont="1" applyFill="1" applyBorder="1" applyAlignment="1">
      <alignment/>
    </xf>
    <xf numFmtId="188" fontId="1" fillId="0" borderId="10" xfId="0" applyNumberFormat="1" applyFont="1" applyFill="1" applyBorder="1" applyAlignment="1">
      <alignment/>
    </xf>
    <xf numFmtId="0" fontId="4" fillId="33" borderId="12" xfId="0" applyNumberFormat="1" applyFont="1" applyFill="1" applyBorder="1" applyAlignment="1" applyProtection="1">
      <alignment vertical="center"/>
      <protection/>
    </xf>
    <xf numFmtId="3" fontId="2" fillId="34" borderId="13" xfId="0" applyNumberFormat="1" applyFont="1" applyFill="1" applyBorder="1" applyAlignment="1" applyProtection="1">
      <alignment horizontal="right" vertical="center"/>
      <protection/>
    </xf>
    <xf numFmtId="3" fontId="2" fillId="35" borderId="13" xfId="0" applyNumberFormat="1" applyFont="1" applyFill="1" applyBorder="1" applyAlignment="1" applyProtection="1">
      <alignment horizontal="right" vertical="center"/>
      <protection/>
    </xf>
    <xf numFmtId="3" fontId="2" fillId="36" borderId="13" xfId="0" applyNumberFormat="1" applyFont="1" applyFill="1" applyBorder="1" applyAlignment="1" applyProtection="1">
      <alignment horizontal="right" vertical="center"/>
      <protection/>
    </xf>
    <xf numFmtId="3" fontId="2" fillId="0" borderId="13" xfId="0" applyNumberFormat="1" applyFont="1" applyFill="1" applyBorder="1" applyAlignment="1" applyProtection="1">
      <alignment horizontal="right" vertical="center"/>
      <protection/>
    </xf>
    <xf numFmtId="0" fontId="5" fillId="0" borderId="0" xfId="0" applyFont="1" applyFill="1" applyAlignment="1">
      <alignment/>
    </xf>
    <xf numFmtId="189" fontId="5" fillId="0" borderId="0" xfId="0" applyNumberFormat="1" applyFont="1" applyFill="1" applyAlignment="1">
      <alignment/>
    </xf>
    <xf numFmtId="0" fontId="1" fillId="0" borderId="0" xfId="0" applyFont="1" applyFill="1" applyAlignment="1">
      <alignment horizontal="left" vertical="center" wrapText="1"/>
    </xf>
    <xf numFmtId="189" fontId="1" fillId="0" borderId="0" xfId="0" applyNumberFormat="1" applyFont="1" applyFill="1" applyAlignment="1" applyProtection="1">
      <alignment horizontal="right" vertical="center"/>
      <protection/>
    </xf>
    <xf numFmtId="189" fontId="1" fillId="0" borderId="10" xfId="0" applyNumberFormat="1" applyFont="1" applyFill="1" applyBorder="1" applyAlignment="1" applyProtection="1">
      <alignment horizontal="right" vertical="center"/>
      <protection/>
    </xf>
    <xf numFmtId="0" fontId="1" fillId="0" borderId="10" xfId="0" applyFont="1" applyFill="1" applyBorder="1" applyAlignment="1">
      <alignment horizontal="left" vertical="center" wrapText="1"/>
    </xf>
    <xf numFmtId="0" fontId="3" fillId="37" borderId="10" xfId="0" applyNumberFormat="1" applyFont="1" applyFill="1" applyBorder="1" applyAlignment="1" applyProtection="1">
      <alignment vertical="center"/>
      <protection/>
    </xf>
    <xf numFmtId="3" fontId="1" fillId="37" borderId="10" xfId="0" applyNumberFormat="1" applyFont="1" applyFill="1" applyBorder="1" applyAlignment="1" applyProtection="1">
      <alignment horizontal="right" vertical="center"/>
      <protection/>
    </xf>
    <xf numFmtId="0" fontId="1" fillId="37" borderId="10" xfId="0" applyNumberFormat="1" applyFont="1" applyFill="1" applyBorder="1" applyAlignment="1" applyProtection="1">
      <alignment vertical="center"/>
      <protection/>
    </xf>
    <xf numFmtId="0" fontId="3" fillId="0" borderId="10" xfId="0" applyNumberFormat="1" applyFont="1" applyFill="1" applyBorder="1" applyAlignment="1" applyProtection="1">
      <alignment vertical="center" wrapText="1"/>
      <protection/>
    </xf>
    <xf numFmtId="0" fontId="1" fillId="0" borderId="0" xfId="0" applyFont="1" applyFill="1" applyAlignment="1">
      <alignment/>
    </xf>
    <xf numFmtId="0" fontId="3" fillId="0" borderId="11" xfId="0" applyNumberFormat="1" applyFont="1" applyFill="1" applyBorder="1" applyAlignment="1" applyProtection="1">
      <alignment horizontal="center" vertical="center"/>
      <protection/>
    </xf>
    <xf numFmtId="3" fontId="1" fillId="0" borderId="10" xfId="0" applyNumberFormat="1" applyFont="1" applyFill="1" applyBorder="1" applyAlignment="1" applyProtection="1">
      <alignment horizontal="right" vertical="center" wrapText="1"/>
      <protection/>
    </xf>
    <xf numFmtId="0" fontId="3" fillId="0" borderId="11" xfId="0" applyNumberFormat="1" applyFont="1" applyFill="1" applyBorder="1" applyAlignment="1" applyProtection="1">
      <alignment vertical="center"/>
      <protection/>
    </xf>
    <xf numFmtId="3" fontId="1" fillId="0" borderId="14" xfId="0" applyNumberFormat="1" applyFont="1" applyFill="1" applyBorder="1" applyAlignment="1" applyProtection="1">
      <alignment horizontal="right" vertical="center"/>
      <protection/>
    </xf>
    <xf numFmtId="0" fontId="1" fillId="0" borderId="11" xfId="0" applyNumberFormat="1" applyFont="1" applyFill="1" applyBorder="1" applyAlignment="1" applyProtection="1">
      <alignment vertical="center"/>
      <protection/>
    </xf>
    <xf numFmtId="3" fontId="1" fillId="0" borderId="13" xfId="0" applyNumberFormat="1" applyFont="1" applyFill="1" applyBorder="1" applyAlignment="1" applyProtection="1">
      <alignment horizontal="right" vertical="center"/>
      <protection/>
    </xf>
    <xf numFmtId="3" fontId="1" fillId="0" borderId="15" xfId="0" applyNumberFormat="1" applyFont="1" applyFill="1" applyBorder="1" applyAlignment="1" applyProtection="1">
      <alignment horizontal="right" vertical="center"/>
      <protection/>
    </xf>
    <xf numFmtId="3" fontId="1" fillId="0" borderId="11" xfId="0" applyNumberFormat="1" applyFont="1" applyFill="1" applyBorder="1" applyAlignment="1" applyProtection="1">
      <alignment horizontal="right" vertical="center"/>
      <protection/>
    </xf>
    <xf numFmtId="3" fontId="1" fillId="0" borderId="14" xfId="0" applyNumberFormat="1" applyFont="1" applyFill="1" applyBorder="1" applyAlignment="1" applyProtection="1">
      <alignment horizontal="right" vertical="center" wrapText="1"/>
      <protection/>
    </xf>
    <xf numFmtId="3" fontId="1" fillId="0" borderId="16" xfId="0" applyNumberFormat="1" applyFont="1" applyFill="1" applyBorder="1" applyAlignment="1" applyProtection="1">
      <alignment horizontal="right" vertical="center"/>
      <protection/>
    </xf>
    <xf numFmtId="3" fontId="1" fillId="0" borderId="12" xfId="0" applyNumberFormat="1" applyFont="1" applyFill="1" applyBorder="1" applyAlignment="1" applyProtection="1">
      <alignment horizontal="right" vertical="center"/>
      <protection/>
    </xf>
    <xf numFmtId="3" fontId="1" fillId="0" borderId="15" xfId="0" applyNumberFormat="1" applyFont="1" applyFill="1" applyBorder="1" applyAlignment="1" applyProtection="1">
      <alignment horizontal="right" vertical="center" wrapText="1"/>
      <protection/>
    </xf>
    <xf numFmtId="3" fontId="1" fillId="0" borderId="13" xfId="0" applyNumberFormat="1" applyFont="1" applyFill="1" applyBorder="1" applyAlignment="1" applyProtection="1">
      <alignment horizontal="right" vertical="center" wrapText="1"/>
      <protection/>
    </xf>
    <xf numFmtId="3" fontId="1" fillId="0" borderId="11" xfId="0" applyNumberFormat="1" applyFont="1" applyFill="1" applyBorder="1" applyAlignment="1" applyProtection="1">
      <alignment horizontal="right" vertical="center" wrapText="1"/>
      <protection/>
    </xf>
    <xf numFmtId="0" fontId="3" fillId="0" borderId="17" xfId="0" applyNumberFormat="1" applyFont="1" applyFill="1" applyBorder="1" applyAlignment="1" applyProtection="1">
      <alignment vertical="center"/>
      <protection/>
    </xf>
    <xf numFmtId="0" fontId="1" fillId="0" borderId="11" xfId="0" applyNumberFormat="1" applyFont="1" applyFill="1" applyBorder="1" applyAlignment="1" applyProtection="1">
      <alignment horizontal="left" vertical="center"/>
      <protection/>
    </xf>
    <xf numFmtId="0" fontId="1" fillId="0" borderId="12" xfId="0" applyNumberFormat="1" applyFont="1" applyFill="1" applyBorder="1" applyAlignment="1" applyProtection="1">
      <alignment vertical="center"/>
      <protection/>
    </xf>
    <xf numFmtId="3" fontId="1" fillId="0" borderId="0" xfId="0" applyNumberFormat="1" applyFont="1" applyFill="1" applyAlignment="1" applyProtection="1">
      <alignment horizontal="right" vertical="center"/>
      <protection/>
    </xf>
    <xf numFmtId="0" fontId="1" fillId="0" borderId="15" xfId="0" applyNumberFormat="1" applyFont="1" applyFill="1" applyBorder="1" applyAlignment="1" applyProtection="1">
      <alignment horizontal="left" vertical="center"/>
      <protection/>
    </xf>
    <xf numFmtId="0" fontId="1" fillId="0" borderId="17" xfId="0" applyNumberFormat="1" applyFont="1" applyFill="1" applyBorder="1" applyAlignment="1" applyProtection="1">
      <alignment vertical="center"/>
      <protection/>
    </xf>
    <xf numFmtId="3" fontId="1" fillId="0" borderId="17" xfId="0" applyNumberFormat="1" applyFont="1" applyFill="1" applyBorder="1" applyAlignment="1" applyProtection="1">
      <alignment horizontal="right" vertical="center" wrapText="1"/>
      <protection/>
    </xf>
    <xf numFmtId="0" fontId="6" fillId="0" borderId="0" xfId="0" applyFont="1" applyAlignment="1">
      <alignment/>
    </xf>
    <xf numFmtId="0" fontId="0" fillId="38" borderId="0" xfId="0" applyFont="1" applyFill="1" applyAlignment="1">
      <alignment/>
    </xf>
    <xf numFmtId="188" fontId="0" fillId="38" borderId="0" xfId="0" applyNumberFormat="1" applyFont="1" applyFill="1" applyAlignment="1">
      <alignment/>
    </xf>
    <xf numFmtId="0" fontId="1" fillId="38" borderId="0" xfId="0" applyFont="1" applyFill="1" applyBorder="1" applyAlignment="1">
      <alignment/>
    </xf>
    <xf numFmtId="0" fontId="0" fillId="38" borderId="0" xfId="0" applyFont="1" applyFill="1" applyBorder="1" applyAlignment="1">
      <alignment/>
    </xf>
    <xf numFmtId="0" fontId="3" fillId="38" borderId="10" xfId="0" applyFont="1" applyFill="1" applyBorder="1" applyAlignment="1">
      <alignment horizontal="center" wrapText="1"/>
    </xf>
    <xf numFmtId="189" fontId="3" fillId="0" borderId="10"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horizontal="center" vertical="center"/>
      <protection/>
    </xf>
    <xf numFmtId="190" fontId="1" fillId="0" borderId="10" xfId="0" applyNumberFormat="1" applyFont="1" applyFill="1" applyBorder="1" applyAlignment="1" applyProtection="1">
      <alignment vertical="center"/>
      <protection/>
    </xf>
    <xf numFmtId="189" fontId="1" fillId="0" borderId="10" xfId="0" applyNumberFormat="1" applyFont="1" applyFill="1" applyBorder="1" applyAlignment="1" applyProtection="1">
      <alignment horizontal="center" vertical="center"/>
      <protection/>
    </xf>
    <xf numFmtId="0" fontId="1" fillId="38" borderId="10" xfId="0" applyFont="1" applyFill="1" applyBorder="1" applyAlignment="1">
      <alignment/>
    </xf>
    <xf numFmtId="3" fontId="1" fillId="39" borderId="10" xfId="0" applyNumberFormat="1" applyFont="1" applyFill="1" applyBorder="1" applyAlignment="1" applyProtection="1">
      <alignment horizontal="right" vertical="center"/>
      <protection/>
    </xf>
    <xf numFmtId="190" fontId="1" fillId="38" borderId="10" xfId="0" applyNumberFormat="1" applyFont="1" applyFill="1" applyBorder="1" applyAlignment="1">
      <alignment/>
    </xf>
    <xf numFmtId="0" fontId="1" fillId="38" borderId="13" xfId="0" applyFont="1" applyFill="1" applyBorder="1" applyAlignment="1">
      <alignment/>
    </xf>
    <xf numFmtId="188" fontId="0" fillId="38" borderId="0" xfId="0" applyNumberFormat="1" applyFont="1" applyFill="1" applyBorder="1" applyAlignment="1">
      <alignment/>
    </xf>
    <xf numFmtId="0" fontId="6" fillId="38" borderId="0" xfId="0" applyFont="1" applyFill="1" applyAlignment="1">
      <alignment/>
    </xf>
    <xf numFmtId="188" fontId="3" fillId="0" borderId="10" xfId="0" applyNumberFormat="1" applyFont="1" applyFill="1" applyBorder="1" applyAlignment="1" applyProtection="1">
      <alignment horizontal="center" vertical="center" wrapText="1"/>
      <protection/>
    </xf>
    <xf numFmtId="188" fontId="1" fillId="0" borderId="10" xfId="0" applyNumberFormat="1" applyFont="1" applyFill="1" applyBorder="1" applyAlignment="1" applyProtection="1">
      <alignment horizontal="right" vertical="center"/>
      <protection/>
    </xf>
    <xf numFmtId="0" fontId="1" fillId="38" borderId="10" xfId="0" applyFont="1" applyFill="1" applyBorder="1" applyAlignment="1">
      <alignment vertical="center" wrapText="1"/>
    </xf>
    <xf numFmtId="188" fontId="1" fillId="38" borderId="10" xfId="0" applyNumberFormat="1" applyFont="1" applyFill="1" applyBorder="1" applyAlignment="1">
      <alignment/>
    </xf>
    <xf numFmtId="0" fontId="0" fillId="38" borderId="0" xfId="0" applyFont="1" applyFill="1" applyAlignment="1">
      <alignment wrapText="1"/>
    </xf>
    <xf numFmtId="188" fontId="1" fillId="38" borderId="13" xfId="0" applyNumberFormat="1" applyFont="1" applyFill="1" applyBorder="1" applyAlignment="1">
      <alignment/>
    </xf>
    <xf numFmtId="189" fontId="9" fillId="38" borderId="0" xfId="0" applyNumberFormat="1" applyFont="1" applyFill="1" applyBorder="1" applyAlignment="1">
      <alignment/>
    </xf>
    <xf numFmtId="0" fontId="10" fillId="38" borderId="0" xfId="0" applyNumberFormat="1" applyFont="1" applyFill="1" applyBorder="1" applyAlignment="1" applyProtection="1">
      <alignment horizontal="right" vertical="center"/>
      <protection/>
    </xf>
    <xf numFmtId="190" fontId="12" fillId="0" borderId="10" xfId="0" applyNumberFormat="1" applyFont="1" applyFill="1" applyBorder="1" applyAlignment="1" applyProtection="1">
      <alignment vertical="center"/>
      <protection/>
    </xf>
    <xf numFmtId="189" fontId="12" fillId="38" borderId="10" xfId="0" applyNumberFormat="1" applyFont="1" applyFill="1" applyBorder="1" applyAlignment="1">
      <alignment/>
    </xf>
    <xf numFmtId="189" fontId="12" fillId="38" borderId="13" xfId="0" applyNumberFormat="1" applyFont="1" applyFill="1" applyBorder="1" applyAlignment="1">
      <alignment/>
    </xf>
    <xf numFmtId="189" fontId="9" fillId="38" borderId="0" xfId="0" applyNumberFormat="1" applyFont="1" applyFill="1" applyAlignment="1">
      <alignment/>
    </xf>
    <xf numFmtId="0" fontId="9" fillId="38" borderId="0" xfId="0" applyFont="1" applyFill="1" applyBorder="1" applyAlignment="1">
      <alignment/>
    </xf>
    <xf numFmtId="0" fontId="11" fillId="38" borderId="10" xfId="0" applyFont="1" applyFill="1" applyBorder="1" applyAlignment="1">
      <alignment horizontal="center" wrapText="1"/>
    </xf>
    <xf numFmtId="190" fontId="12" fillId="38" borderId="10" xfId="0" applyNumberFormat="1" applyFont="1" applyFill="1" applyBorder="1" applyAlignment="1">
      <alignment/>
    </xf>
    <xf numFmtId="0" fontId="9" fillId="38" borderId="0" xfId="0" applyFont="1" applyFill="1" applyAlignment="1">
      <alignment/>
    </xf>
    <xf numFmtId="0" fontId="1" fillId="0" borderId="10"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38" borderId="10" xfId="0" applyFont="1" applyFill="1" applyBorder="1" applyAlignment="1">
      <alignment/>
    </xf>
    <xf numFmtId="0" fontId="0" fillId="0" borderId="10" xfId="0" applyFont="1" applyBorder="1" applyAlignment="1">
      <alignment/>
    </xf>
    <xf numFmtId="190" fontId="1" fillId="38" borderId="15" xfId="0" applyNumberFormat="1" applyFont="1" applyFill="1" applyBorder="1" applyAlignment="1">
      <alignment horizontal="center" wrapText="1"/>
    </xf>
    <xf numFmtId="0" fontId="0" fillId="0" borderId="13" xfId="0" applyFont="1" applyBorder="1" applyAlignment="1">
      <alignment/>
    </xf>
    <xf numFmtId="0" fontId="3" fillId="0" borderId="10" xfId="0" applyNumberFormat="1" applyFont="1" applyFill="1" applyBorder="1" applyAlignment="1" applyProtection="1">
      <alignment horizontal="center" vertical="center"/>
      <protection/>
    </xf>
    <xf numFmtId="190" fontId="12" fillId="38" borderId="15" xfId="0" applyNumberFormat="1" applyFont="1" applyFill="1" applyBorder="1" applyAlignment="1">
      <alignment horizontal="center" wrapText="1"/>
    </xf>
    <xf numFmtId="0" fontId="1" fillId="38" borderId="17" xfId="0" applyFont="1" applyFill="1" applyBorder="1" applyAlignment="1" applyProtection="1">
      <alignment horizontal="left" vertical="top" wrapText="1"/>
      <protection locked="0"/>
    </xf>
    <xf numFmtId="0" fontId="0" fillId="0" borderId="18" xfId="0" applyFont="1" applyBorder="1" applyAlignment="1">
      <alignment/>
    </xf>
    <xf numFmtId="0" fontId="0" fillId="0" borderId="16" xfId="0" applyFont="1" applyBorder="1" applyAlignment="1">
      <alignment/>
    </xf>
    <xf numFmtId="0" fontId="0" fillId="0" borderId="12" xfId="0" applyFont="1" applyBorder="1" applyAlignment="1">
      <alignment/>
    </xf>
    <xf numFmtId="0" fontId="0" fillId="0" borderId="19" xfId="0" applyFont="1" applyBorder="1" applyAlignment="1">
      <alignment/>
    </xf>
    <xf numFmtId="0" fontId="0" fillId="0" borderId="20" xfId="0" applyFont="1" applyBorder="1" applyAlignment="1">
      <alignment/>
    </xf>
    <xf numFmtId="0" fontId="1" fillId="38" borderId="15" xfId="0" applyFont="1" applyFill="1" applyBorder="1" applyAlignment="1">
      <alignment horizontal="center" wrapText="1"/>
    </xf>
    <xf numFmtId="0" fontId="13" fillId="38" borderId="0" xfId="0" applyNumberFormat="1" applyFont="1" applyFill="1" applyBorder="1" applyAlignment="1" applyProtection="1">
      <alignment horizontal="center" vertical="center"/>
      <protection/>
    </xf>
    <xf numFmtId="0" fontId="2" fillId="38" borderId="0" xfId="0" applyNumberFormat="1" applyFont="1" applyFill="1" applyBorder="1" applyAlignment="1" applyProtection="1">
      <alignment horizontal="right" vertical="center"/>
      <protection/>
    </xf>
    <xf numFmtId="0" fontId="11" fillId="0" borderId="15" xfId="0" applyNumberFormat="1" applyFont="1" applyFill="1" applyBorder="1" applyAlignment="1" applyProtection="1">
      <alignment horizontal="center" vertical="center" wrapText="1"/>
      <protection/>
    </xf>
    <xf numFmtId="0" fontId="11" fillId="0" borderId="13" xfId="0" applyNumberFormat="1" applyFont="1" applyFill="1" applyBorder="1" applyAlignment="1" applyProtection="1">
      <alignment horizontal="center" vertical="center" wrapText="1"/>
      <protection/>
    </xf>
    <xf numFmtId="0" fontId="3" fillId="38" borderId="10" xfId="0" applyFont="1" applyFill="1" applyBorder="1" applyAlignment="1">
      <alignment horizontal="center"/>
    </xf>
    <xf numFmtId="0" fontId="13" fillId="0" borderId="0" xfId="0" applyNumberFormat="1" applyFont="1" applyFill="1" applyAlignment="1" applyProtection="1">
      <alignment horizontal="center" vertical="center"/>
      <protection/>
    </xf>
    <xf numFmtId="0" fontId="1" fillId="0" borderId="19" xfId="0" applyNumberFormat="1" applyFont="1" applyFill="1" applyBorder="1" applyAlignment="1" applyProtection="1">
      <alignment horizontal="right" vertical="center"/>
      <protection/>
    </xf>
    <xf numFmtId="0" fontId="3" fillId="0" borderId="10" xfId="0" applyNumberFormat="1" applyFont="1" applyFill="1" applyBorder="1" applyAlignment="1" applyProtection="1">
      <alignment horizontal="center" vertical="center" wrapText="1"/>
      <protection/>
    </xf>
    <xf numFmtId="0" fontId="1" fillId="0" borderId="0" xfId="0" applyNumberFormat="1" applyFont="1" applyFill="1" applyAlignment="1" applyProtection="1">
      <alignment horizontal="left" vertical="center"/>
      <protection/>
    </xf>
    <xf numFmtId="0" fontId="13" fillId="0" borderId="0"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189" fontId="3" fillId="0" borderId="15" xfId="0" applyNumberFormat="1" applyFont="1" applyFill="1" applyBorder="1" applyAlignment="1" applyProtection="1">
      <alignment horizontal="center" vertical="center" wrapText="1"/>
      <protection/>
    </xf>
    <xf numFmtId="189" fontId="3" fillId="0" borderId="21" xfId="0" applyNumberFormat="1" applyFont="1" applyFill="1" applyBorder="1" applyAlignment="1" applyProtection="1">
      <alignment horizontal="center" vertical="center" wrapText="1"/>
      <protection/>
    </xf>
    <xf numFmtId="189" fontId="3" fillId="0" borderId="13" xfId="0" applyNumberFormat="1" applyFont="1" applyFill="1" applyBorder="1" applyAlignment="1" applyProtection="1">
      <alignment horizontal="center" vertical="center" wrapText="1"/>
      <protection/>
    </xf>
    <xf numFmtId="0" fontId="3" fillId="0" borderId="15"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13" fillId="38" borderId="0" xfId="0" applyNumberFormat="1" applyFont="1" applyFill="1" applyAlignment="1" applyProtection="1">
      <alignment horizontal="center" vertical="center"/>
      <protection/>
    </xf>
    <xf numFmtId="0" fontId="2" fillId="0" borderId="19" xfId="0" applyNumberFormat="1" applyFont="1" applyFill="1" applyBorder="1" applyAlignment="1" applyProtection="1">
      <alignment horizontal="right" vertical="center"/>
      <protection/>
    </xf>
    <xf numFmtId="0" fontId="3" fillId="0" borderId="15" xfId="0" applyFont="1" applyBorder="1" applyAlignment="1">
      <alignment horizontal="center" wrapText="1"/>
    </xf>
    <xf numFmtId="0" fontId="3" fillId="0" borderId="13" xfId="0" applyFont="1" applyBorder="1" applyAlignment="1">
      <alignment horizontal="center" wrapText="1"/>
    </xf>
  </cellXfs>
  <cellStyles count="48">
    <cellStyle name="Normal" xfId="0"/>
    <cellStyle name="?鹎%U龡&amp;H齲_x0001_C铣_x0014__x0007__x0001__x0001_"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36130;&#25919;&#39044;&#31639;&#25910;&#20837;\2016\&#20154;&#22823;\2015&#24180;&#21488;&#27743;&#20915;&#31639;&#349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Hxr\My%20Documents\My%20RTX%20Files\&#20915;&#31639;&#25253;&#34920;\2009&#24180;&#20915;&#31639;\2009&#20915;&#31639;&#24405;&#20837;&#34920;&#26368;&#32456;\&#21488;&#2774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B"/>
      <sheetName val="ML"/>
      <sheetName val="sheet1"/>
      <sheetName val="L01"/>
      <sheetName val="L02"/>
      <sheetName val="L03"/>
      <sheetName val="L04"/>
      <sheetName val="L05"/>
      <sheetName val="sheet2"/>
      <sheetName val="L06"/>
      <sheetName val="L07"/>
      <sheetName val="L08"/>
      <sheetName val="L09"/>
      <sheetName val="sheet3"/>
      <sheetName val="L10"/>
      <sheetName val="L11"/>
      <sheetName val="sheet4"/>
      <sheetName val="L12"/>
      <sheetName val="L13"/>
      <sheetName val="L14"/>
      <sheetName val="L15"/>
      <sheetName val="sheet5"/>
      <sheetName val="L16"/>
      <sheetName val="L17"/>
      <sheetName val="L18"/>
      <sheetName val="L19"/>
      <sheetName val="L20"/>
    </sheetNames>
    <sheetDataSet>
      <sheetData sheetId="3">
        <row r="5">
          <cell r="C5">
            <v>139694</v>
          </cell>
        </row>
        <row r="6">
          <cell r="C6">
            <v>121963</v>
          </cell>
        </row>
        <row r="7">
          <cell r="C7">
            <v>17452</v>
          </cell>
        </row>
        <row r="65">
          <cell r="C65">
            <v>28601</v>
          </cell>
        </row>
        <row r="78">
          <cell r="C78">
            <v>32022</v>
          </cell>
        </row>
        <row r="268">
          <cell r="C268">
            <v>15</v>
          </cell>
        </row>
        <row r="272">
          <cell r="C272">
            <v>6764</v>
          </cell>
        </row>
        <row r="286">
          <cell r="C286">
            <v>15652</v>
          </cell>
        </row>
        <row r="295">
          <cell r="C295">
            <v>4320</v>
          </cell>
        </row>
        <row r="301">
          <cell r="C301">
            <v>2957</v>
          </cell>
        </row>
        <row r="310">
          <cell r="C310">
            <v>14180</v>
          </cell>
        </row>
        <row r="350">
          <cell r="C350">
            <v>17731</v>
          </cell>
        </row>
        <row r="351">
          <cell r="C351">
            <v>2824</v>
          </cell>
        </row>
        <row r="385">
          <cell r="C385">
            <v>3879</v>
          </cell>
        </row>
        <row r="718">
          <cell r="C718">
            <v>541</v>
          </cell>
        </row>
        <row r="751">
          <cell r="C751">
            <v>0</v>
          </cell>
        </row>
        <row r="769">
          <cell r="C769">
            <v>9773</v>
          </cell>
        </row>
        <row r="798">
          <cell r="C798">
            <v>714</v>
          </cell>
        </row>
      </sheetData>
      <sheetData sheetId="4">
        <row r="5">
          <cell r="C5">
            <v>146033</v>
          </cell>
        </row>
        <row r="6">
          <cell r="C6">
            <v>17161</v>
          </cell>
        </row>
        <row r="7">
          <cell r="C7">
            <v>782</v>
          </cell>
        </row>
        <row r="19">
          <cell r="C19">
            <v>609</v>
          </cell>
        </row>
        <row r="28">
          <cell r="C28">
            <v>6457</v>
          </cell>
        </row>
        <row r="40">
          <cell r="C40">
            <v>425</v>
          </cell>
        </row>
        <row r="52">
          <cell r="C52">
            <v>259</v>
          </cell>
        </row>
        <row r="63">
          <cell r="C63">
            <v>658</v>
          </cell>
        </row>
        <row r="74">
          <cell r="C74">
            <v>1427</v>
          </cell>
        </row>
        <row r="86">
          <cell r="C86">
            <v>203</v>
          </cell>
        </row>
        <row r="95">
          <cell r="C95">
            <v>0</v>
          </cell>
        </row>
        <row r="105">
          <cell r="C105">
            <v>191</v>
          </cell>
        </row>
        <row r="120">
          <cell r="C120">
            <v>542</v>
          </cell>
        </row>
        <row r="129">
          <cell r="C129">
            <v>653</v>
          </cell>
        </row>
        <row r="140">
          <cell r="C140">
            <v>0</v>
          </cell>
        </row>
        <row r="152">
          <cell r="C152">
            <v>1876</v>
          </cell>
        </row>
        <row r="162">
          <cell r="C162">
            <v>0</v>
          </cell>
        </row>
        <row r="175">
          <cell r="C175">
            <v>0</v>
          </cell>
        </row>
        <row r="182">
          <cell r="C182">
            <v>143</v>
          </cell>
        </row>
        <row r="189">
          <cell r="C189">
            <v>100</v>
          </cell>
        </row>
        <row r="198">
          <cell r="C198">
            <v>148</v>
          </cell>
        </row>
        <row r="204">
          <cell r="C204">
            <v>35</v>
          </cell>
        </row>
        <row r="211">
          <cell r="C211">
            <v>409</v>
          </cell>
        </row>
        <row r="219">
          <cell r="C219">
            <v>637</v>
          </cell>
        </row>
        <row r="226">
          <cell r="C226">
            <v>309</v>
          </cell>
        </row>
        <row r="232">
          <cell r="C232">
            <v>458</v>
          </cell>
        </row>
        <row r="238">
          <cell r="C238">
            <v>160</v>
          </cell>
        </row>
        <row r="244">
          <cell r="C244">
            <v>0</v>
          </cell>
        </row>
        <row r="250">
          <cell r="C250">
            <v>620</v>
          </cell>
        </row>
        <row r="256">
          <cell r="C256">
            <v>60</v>
          </cell>
        </row>
        <row r="260">
          <cell r="C260">
            <v>0</v>
          </cell>
        </row>
        <row r="267">
          <cell r="C267">
            <v>0</v>
          </cell>
        </row>
        <row r="270">
          <cell r="C270">
            <v>0</v>
          </cell>
        </row>
        <row r="277">
          <cell r="C277">
            <v>0</v>
          </cell>
        </row>
        <row r="283">
          <cell r="C283">
            <v>0</v>
          </cell>
        </row>
        <row r="287">
          <cell r="C287">
            <v>0</v>
          </cell>
        </row>
        <row r="289">
          <cell r="C289">
            <v>0</v>
          </cell>
        </row>
        <row r="294">
          <cell r="C294">
            <v>0</v>
          </cell>
        </row>
        <row r="296">
          <cell r="C296">
            <v>594</v>
          </cell>
        </row>
        <row r="297">
          <cell r="C297">
            <v>0</v>
          </cell>
        </row>
        <row r="299">
          <cell r="C299">
            <v>0</v>
          </cell>
        </row>
        <row r="301">
          <cell r="C301">
            <v>0</v>
          </cell>
        </row>
        <row r="303">
          <cell r="C303">
            <v>594</v>
          </cell>
        </row>
        <row r="312">
          <cell r="C312">
            <v>0</v>
          </cell>
        </row>
        <row r="314">
          <cell r="C314">
            <v>6468</v>
          </cell>
        </row>
        <row r="315">
          <cell r="C315">
            <v>187</v>
          </cell>
        </row>
        <row r="326">
          <cell r="C326">
            <v>898</v>
          </cell>
        </row>
        <row r="348">
          <cell r="C348">
            <v>5</v>
          </cell>
        </row>
        <row r="355">
          <cell r="C355">
            <v>2038</v>
          </cell>
        </row>
        <row r="367">
          <cell r="C367">
            <v>2266</v>
          </cell>
        </row>
        <row r="376">
          <cell r="C376">
            <v>1048</v>
          </cell>
        </row>
        <row r="388">
          <cell r="C388">
            <v>0</v>
          </cell>
        </row>
        <row r="397">
          <cell r="C397">
            <v>0</v>
          </cell>
        </row>
        <row r="406">
          <cell r="C406">
            <v>0</v>
          </cell>
        </row>
        <row r="414">
          <cell r="C414">
            <v>0</v>
          </cell>
        </row>
        <row r="422">
          <cell r="C422">
            <v>26</v>
          </cell>
        </row>
        <row r="425">
          <cell r="C425">
            <v>34682</v>
          </cell>
        </row>
        <row r="426">
          <cell r="C426">
            <v>523</v>
          </cell>
        </row>
        <row r="431">
          <cell r="C431">
            <v>29406</v>
          </cell>
        </row>
        <row r="440">
          <cell r="C440">
            <v>1221</v>
          </cell>
        </row>
        <row r="447">
          <cell r="C447">
            <v>0</v>
          </cell>
        </row>
        <row r="453">
          <cell r="C453">
            <v>0</v>
          </cell>
        </row>
        <row r="457">
          <cell r="C457">
            <v>0</v>
          </cell>
        </row>
        <row r="461">
          <cell r="C461">
            <v>479</v>
          </cell>
        </row>
        <row r="465">
          <cell r="C465">
            <v>690</v>
          </cell>
        </row>
        <row r="471">
          <cell r="C471">
            <v>867</v>
          </cell>
        </row>
        <row r="478">
          <cell r="C478">
            <v>1496</v>
          </cell>
        </row>
        <row r="480">
          <cell r="C480">
            <v>2400</v>
          </cell>
        </row>
        <row r="481">
          <cell r="C481">
            <v>522</v>
          </cell>
        </row>
        <row r="486">
          <cell r="C486">
            <v>0</v>
          </cell>
        </row>
        <row r="495">
          <cell r="C495">
            <v>0</v>
          </cell>
        </row>
        <row r="501">
          <cell r="C501">
            <v>154</v>
          </cell>
        </row>
        <row r="507">
          <cell r="C507">
            <v>0</v>
          </cell>
        </row>
        <row r="512">
          <cell r="C512">
            <v>0</v>
          </cell>
        </row>
        <row r="517">
          <cell r="C517">
            <v>63</v>
          </cell>
        </row>
        <row r="524">
          <cell r="C524">
            <v>0</v>
          </cell>
        </row>
        <row r="528">
          <cell r="C528">
            <v>0</v>
          </cell>
        </row>
        <row r="530">
          <cell r="C530">
            <v>1661</v>
          </cell>
        </row>
        <row r="535">
          <cell r="C535">
            <v>1844</v>
          </cell>
        </row>
        <row r="536">
          <cell r="C536">
            <v>1009</v>
          </cell>
        </row>
        <row r="550">
          <cell r="C550">
            <v>74</v>
          </cell>
        </row>
        <row r="558">
          <cell r="C558">
            <v>224</v>
          </cell>
        </row>
        <row r="569">
          <cell r="C569">
            <v>275</v>
          </cell>
        </row>
        <row r="577">
          <cell r="C577">
            <v>0</v>
          </cell>
        </row>
        <row r="586">
          <cell r="C586">
            <v>262</v>
          </cell>
        </row>
        <row r="590">
          <cell r="C590">
            <v>14624</v>
          </cell>
        </row>
        <row r="591">
          <cell r="C591">
            <v>465</v>
          </cell>
        </row>
        <row r="605">
          <cell r="C605">
            <v>4018</v>
          </cell>
        </row>
        <row r="616">
          <cell r="C616">
            <v>3327</v>
          </cell>
        </row>
        <row r="624">
          <cell r="C624">
            <v>0</v>
          </cell>
        </row>
        <row r="626">
          <cell r="C626">
            <v>30</v>
          </cell>
        </row>
        <row r="632">
          <cell r="C632">
            <v>0</v>
          </cell>
        </row>
        <row r="636">
          <cell r="C636">
            <v>1189</v>
          </cell>
        </row>
        <row r="650">
          <cell r="C650">
            <v>1233</v>
          </cell>
        </row>
        <row r="658">
          <cell r="C658">
            <v>365</v>
          </cell>
        </row>
        <row r="664">
          <cell r="C664">
            <v>777</v>
          </cell>
        </row>
        <row r="671">
          <cell r="C671">
            <v>761</v>
          </cell>
        </row>
        <row r="679">
          <cell r="C679">
            <v>13</v>
          </cell>
        </row>
        <row r="684">
          <cell r="C684">
            <v>35</v>
          </cell>
        </row>
        <row r="689">
          <cell r="C689">
            <v>1502</v>
          </cell>
        </row>
        <row r="692">
          <cell r="C692">
            <v>10</v>
          </cell>
        </row>
        <row r="695">
          <cell r="C695">
            <v>0</v>
          </cell>
        </row>
        <row r="698">
          <cell r="C698">
            <v>0</v>
          </cell>
        </row>
        <row r="701">
          <cell r="C701">
            <v>257</v>
          </cell>
        </row>
        <row r="702">
          <cell r="C702">
            <v>254</v>
          </cell>
        </row>
        <row r="703">
          <cell r="C703">
            <v>3</v>
          </cell>
        </row>
        <row r="704">
          <cell r="C704">
            <v>642</v>
          </cell>
        </row>
        <row r="706">
          <cell r="C706">
            <v>16404</v>
          </cell>
        </row>
        <row r="707">
          <cell r="C707">
            <v>554</v>
          </cell>
        </row>
        <row r="712">
          <cell r="C712">
            <v>0</v>
          </cell>
        </row>
        <row r="725">
          <cell r="C725">
            <v>3496</v>
          </cell>
        </row>
        <row r="729">
          <cell r="C729">
            <v>2504</v>
          </cell>
        </row>
        <row r="741">
          <cell r="C741">
            <v>4291</v>
          </cell>
        </row>
        <row r="751">
          <cell r="C751">
            <v>18</v>
          </cell>
        </row>
        <row r="754">
          <cell r="C754">
            <v>4429</v>
          </cell>
        </row>
        <row r="758">
          <cell r="C758">
            <v>402</v>
          </cell>
        </row>
        <row r="768">
          <cell r="C768">
            <v>710</v>
          </cell>
        </row>
        <row r="770">
          <cell r="C770">
            <v>2361</v>
          </cell>
        </row>
        <row r="771">
          <cell r="C771">
            <v>446</v>
          </cell>
        </row>
        <row r="780">
          <cell r="C780">
            <v>30</v>
          </cell>
        </row>
        <row r="784">
          <cell r="C784">
            <v>357</v>
          </cell>
        </row>
        <row r="791">
          <cell r="C791">
            <v>354</v>
          </cell>
        </row>
        <row r="793">
          <cell r="C793">
            <v>15</v>
          </cell>
        </row>
        <row r="799">
          <cell r="C799">
            <v>0</v>
          </cell>
        </row>
        <row r="805">
          <cell r="C805">
            <v>0</v>
          </cell>
        </row>
        <row r="811">
          <cell r="C811">
            <v>0</v>
          </cell>
        </row>
        <row r="814">
          <cell r="C814">
            <v>0</v>
          </cell>
        </row>
        <row r="817">
          <cell r="C817">
            <v>0</v>
          </cell>
        </row>
        <row r="819">
          <cell r="C819">
            <v>32</v>
          </cell>
        </row>
        <row r="821">
          <cell r="C821">
            <v>1131</v>
          </cell>
        </row>
        <row r="827">
          <cell r="C827">
            <v>0</v>
          </cell>
        </row>
        <row r="829">
          <cell r="C829">
            <v>0</v>
          </cell>
        </row>
        <row r="831">
          <cell r="C831">
            <v>0</v>
          </cell>
        </row>
        <row r="847">
          <cell r="C847">
            <v>0</v>
          </cell>
        </row>
        <row r="853">
          <cell r="C853">
            <v>350</v>
          </cell>
        </row>
        <row r="855">
          <cell r="C855">
            <v>34595</v>
          </cell>
        </row>
        <row r="856">
          <cell r="C856">
            <v>4743</v>
          </cell>
        </row>
        <row r="868">
          <cell r="C868">
            <v>4995</v>
          </cell>
        </row>
        <row r="870">
          <cell r="C870">
            <v>7800</v>
          </cell>
        </row>
        <row r="873">
          <cell r="C873">
            <v>12481</v>
          </cell>
        </row>
        <row r="875">
          <cell r="C875">
            <v>0</v>
          </cell>
        </row>
        <row r="877">
          <cell r="C877">
            <v>4576</v>
          </cell>
        </row>
        <row r="879">
          <cell r="C879">
            <v>179</v>
          </cell>
        </row>
        <row r="880">
          <cell r="C880">
            <v>160</v>
          </cell>
        </row>
        <row r="909">
          <cell r="C909">
            <v>12</v>
          </cell>
        </row>
        <row r="938">
          <cell r="C938">
            <v>7</v>
          </cell>
        </row>
        <row r="959">
          <cell r="C959">
            <v>0</v>
          </cell>
        </row>
        <row r="965">
          <cell r="C965">
            <v>0</v>
          </cell>
        </row>
        <row r="976">
          <cell r="C976">
            <v>0</v>
          </cell>
        </row>
        <row r="987">
          <cell r="C987">
            <v>0</v>
          </cell>
        </row>
        <row r="993">
          <cell r="C993">
            <v>0</v>
          </cell>
        </row>
        <row r="1000">
          <cell r="C1000">
            <v>0</v>
          </cell>
        </row>
        <row r="1004">
          <cell r="C1004">
            <v>0</v>
          </cell>
        </row>
        <row r="1008">
          <cell r="C1008">
            <v>0</v>
          </cell>
        </row>
        <row r="1012">
          <cell r="C1012">
            <v>0</v>
          </cell>
        </row>
        <row r="1042">
          <cell r="C1042">
            <v>0</v>
          </cell>
        </row>
        <row r="1052">
          <cell r="C1052">
            <v>0</v>
          </cell>
        </row>
        <row r="1062">
          <cell r="C1062">
            <v>0</v>
          </cell>
        </row>
        <row r="1067">
          <cell r="C1067">
            <v>0</v>
          </cell>
        </row>
        <row r="1074">
          <cell r="C1074">
            <v>0</v>
          </cell>
        </row>
        <row r="1079">
          <cell r="C1079">
            <v>0</v>
          </cell>
        </row>
        <row r="1082">
          <cell r="C1082">
            <v>3073</v>
          </cell>
        </row>
        <row r="1083">
          <cell r="C1083">
            <v>0</v>
          </cell>
        </row>
        <row r="1093">
          <cell r="C1093">
            <v>226</v>
          </cell>
        </row>
        <row r="1109">
          <cell r="C1109">
            <v>0</v>
          </cell>
        </row>
        <row r="1114">
          <cell r="C1114">
            <v>345</v>
          </cell>
        </row>
        <row r="1128">
          <cell r="C1128">
            <v>195</v>
          </cell>
        </row>
        <row r="1137">
          <cell r="C1137">
            <v>0</v>
          </cell>
        </row>
        <row r="1144">
          <cell r="C1144">
            <v>2250</v>
          </cell>
        </row>
        <row r="1151">
          <cell r="C1151">
            <v>57</v>
          </cell>
        </row>
        <row r="1158">
          <cell r="C1158">
            <v>1935</v>
          </cell>
        </row>
        <row r="1159">
          <cell r="C1159">
            <v>1462</v>
          </cell>
        </row>
        <row r="1169">
          <cell r="C1169">
            <v>87</v>
          </cell>
        </row>
        <row r="1176">
          <cell r="C1176">
            <v>386</v>
          </cell>
        </row>
        <row r="1182">
          <cell r="C1182">
            <v>0</v>
          </cell>
        </row>
        <row r="1186">
          <cell r="C1186">
            <v>0</v>
          </cell>
        </row>
        <row r="1193">
          <cell r="C1193">
            <v>0</v>
          </cell>
        </row>
        <row r="1203">
          <cell r="C1203">
            <v>0</v>
          </cell>
        </row>
        <row r="1209">
          <cell r="C1209">
            <v>0</v>
          </cell>
        </row>
        <row r="1212">
          <cell r="C1212">
            <v>0</v>
          </cell>
        </row>
        <row r="1215">
          <cell r="C1215">
            <v>0</v>
          </cell>
        </row>
        <row r="1216">
          <cell r="C1216">
            <v>0</v>
          </cell>
        </row>
        <row r="1217">
          <cell r="C1217">
            <v>0</v>
          </cell>
        </row>
        <row r="1218">
          <cell r="C1218">
            <v>0</v>
          </cell>
        </row>
        <row r="1219">
          <cell r="C1219">
            <v>0</v>
          </cell>
        </row>
        <row r="1220">
          <cell r="C1220">
            <v>0</v>
          </cell>
        </row>
        <row r="1221">
          <cell r="C1221">
            <v>0</v>
          </cell>
        </row>
        <row r="1222">
          <cell r="C1222">
            <v>0</v>
          </cell>
        </row>
        <row r="1223">
          <cell r="C1223">
            <v>0</v>
          </cell>
        </row>
        <row r="1224">
          <cell r="C1224">
            <v>10</v>
          </cell>
        </row>
        <row r="1225">
          <cell r="C1225">
            <v>5</v>
          </cell>
        </row>
        <row r="1243">
          <cell r="C1243">
            <v>0</v>
          </cell>
        </row>
        <row r="1246">
          <cell r="C1246">
            <v>0</v>
          </cell>
        </row>
        <row r="1260">
          <cell r="C1260">
            <v>0</v>
          </cell>
        </row>
        <row r="1266">
          <cell r="C1266">
            <v>0</v>
          </cell>
        </row>
        <row r="1275">
          <cell r="C1275">
            <v>5</v>
          </cell>
        </row>
        <row r="1288">
          <cell r="C1288">
            <v>0</v>
          </cell>
        </row>
        <row r="1304">
          <cell r="C1304">
            <v>0</v>
          </cell>
        </row>
        <row r="1305">
          <cell r="C1305">
            <v>665</v>
          </cell>
        </row>
        <row r="1306">
          <cell r="C1306">
            <v>8</v>
          </cell>
        </row>
        <row r="1315">
          <cell r="C1315">
            <v>657</v>
          </cell>
        </row>
        <row r="1319">
          <cell r="C1319">
            <v>0</v>
          </cell>
        </row>
        <row r="1323">
          <cell r="C1323">
            <v>0</v>
          </cell>
        </row>
        <row r="1338">
          <cell r="C1338">
            <v>0</v>
          </cell>
        </row>
        <row r="1352">
          <cell r="C1352">
            <v>0</v>
          </cell>
        </row>
        <row r="1358">
          <cell r="C1358">
            <v>0</v>
          </cell>
        </row>
        <row r="1364">
          <cell r="C1364">
            <v>0</v>
          </cell>
        </row>
        <row r="1376">
          <cell r="C1376">
            <v>8769</v>
          </cell>
        </row>
        <row r="1377">
          <cell r="C1377">
            <v>8769</v>
          </cell>
        </row>
        <row r="1378">
          <cell r="C1378">
            <v>8769</v>
          </cell>
        </row>
        <row r="1379">
          <cell r="C1379">
            <v>265</v>
          </cell>
        </row>
        <row r="1380">
          <cell r="C1380">
            <v>0</v>
          </cell>
        </row>
        <row r="1387">
          <cell r="C1387">
            <v>265</v>
          </cell>
        </row>
        <row r="1393">
          <cell r="C1393">
            <v>4</v>
          </cell>
        </row>
        <row r="1394">
          <cell r="C1394">
            <v>0</v>
          </cell>
        </row>
        <row r="1397">
          <cell r="C1397">
            <v>4</v>
          </cell>
        </row>
      </sheetData>
      <sheetData sheetId="5">
        <row r="5">
          <cell r="D5">
            <v>146033</v>
          </cell>
        </row>
        <row r="6">
          <cell r="B6">
            <v>29641</v>
          </cell>
        </row>
        <row r="34">
          <cell r="D34">
            <v>34527</v>
          </cell>
        </row>
        <row r="37">
          <cell r="D37">
            <v>2662</v>
          </cell>
        </row>
        <row r="43">
          <cell r="D43">
            <v>0</v>
          </cell>
        </row>
        <row r="50">
          <cell r="B50">
            <v>3496</v>
          </cell>
        </row>
        <row r="59">
          <cell r="B59">
            <v>68084</v>
          </cell>
        </row>
        <row r="60">
          <cell r="D60">
            <v>49973</v>
          </cell>
        </row>
        <row r="61">
          <cell r="B61">
            <v>5853</v>
          </cell>
          <cell r="D61">
            <v>504</v>
          </cell>
        </row>
        <row r="63">
          <cell r="D63">
            <v>13069</v>
          </cell>
        </row>
      </sheetData>
      <sheetData sheetId="6">
        <row r="9">
          <cell r="C9">
            <v>18100</v>
          </cell>
        </row>
        <row r="12">
          <cell r="C12">
            <v>34185</v>
          </cell>
        </row>
        <row r="13">
          <cell r="C13">
            <v>51845</v>
          </cell>
        </row>
        <row r="16">
          <cell r="C16">
            <v>20</v>
          </cell>
        </row>
        <row r="17">
          <cell r="C17">
            <v>6981</v>
          </cell>
        </row>
        <row r="18">
          <cell r="C18">
            <v>14500</v>
          </cell>
        </row>
        <row r="19">
          <cell r="C19">
            <v>3778</v>
          </cell>
        </row>
        <row r="20">
          <cell r="C20">
            <v>3236</v>
          </cell>
        </row>
        <row r="21">
          <cell r="C21">
            <v>14000</v>
          </cell>
        </row>
        <row r="30">
          <cell r="C30">
            <v>17000</v>
          </cell>
        </row>
        <row r="31">
          <cell r="C31">
            <v>2848</v>
          </cell>
        </row>
        <row r="32">
          <cell r="C32">
            <v>3352</v>
          </cell>
        </row>
        <row r="33">
          <cell r="C33">
            <v>550</v>
          </cell>
        </row>
        <row r="34">
          <cell r="C34">
            <v>0</v>
          </cell>
        </row>
        <row r="35">
          <cell r="C35">
            <v>9500</v>
          </cell>
        </row>
        <row r="36">
          <cell r="C36">
            <v>750</v>
          </cell>
        </row>
      </sheetData>
      <sheetData sheetId="12">
        <row r="6">
          <cell r="D6">
            <v>4686</v>
          </cell>
          <cell r="E6">
            <v>1438</v>
          </cell>
          <cell r="G6">
            <v>504</v>
          </cell>
          <cell r="H6">
            <v>2690</v>
          </cell>
          <cell r="I6">
            <v>54</v>
          </cell>
          <cell r="J6">
            <v>0</v>
          </cell>
          <cell r="N6">
            <v>4686</v>
          </cell>
          <cell r="O6">
            <v>1794</v>
          </cell>
        </row>
        <row r="17">
          <cell r="D17">
            <v>2900</v>
          </cell>
          <cell r="E17">
            <v>639</v>
          </cell>
          <cell r="G17">
            <v>504</v>
          </cell>
          <cell r="H17">
            <v>2261</v>
          </cell>
          <cell r="I17">
            <v>0</v>
          </cell>
          <cell r="J17">
            <v>-504</v>
          </cell>
          <cell r="N17">
            <v>2900</v>
          </cell>
          <cell r="O17">
            <v>651</v>
          </cell>
        </row>
        <row r="26">
          <cell r="D26">
            <v>23</v>
          </cell>
          <cell r="E26">
            <v>23</v>
          </cell>
          <cell r="N26">
            <v>23</v>
          </cell>
          <cell r="O26">
            <v>0</v>
          </cell>
        </row>
        <row r="42">
          <cell r="D42">
            <v>54</v>
          </cell>
          <cell r="E42">
            <v>0</v>
          </cell>
          <cell r="G42">
            <v>0</v>
          </cell>
          <cell r="H42">
            <v>0</v>
          </cell>
          <cell r="I42">
            <v>54</v>
          </cell>
          <cell r="J42">
            <v>0</v>
          </cell>
          <cell r="N42">
            <v>54</v>
          </cell>
          <cell r="O42">
            <v>0</v>
          </cell>
        </row>
        <row r="55">
          <cell r="D55">
            <v>1709</v>
          </cell>
          <cell r="E55">
            <v>776</v>
          </cell>
          <cell r="G55">
            <v>0</v>
          </cell>
          <cell r="H55">
            <v>429</v>
          </cell>
          <cell r="I55">
            <v>0</v>
          </cell>
          <cell r="J55">
            <v>504</v>
          </cell>
          <cell r="N55">
            <v>1709</v>
          </cell>
          <cell r="O55">
            <v>1143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B"/>
      <sheetName val="ML"/>
      <sheetName val="sheet1"/>
      <sheetName val="L01"/>
      <sheetName val="L02"/>
      <sheetName val="L03"/>
      <sheetName val="L04"/>
      <sheetName val="L05"/>
      <sheetName val="sheet2"/>
      <sheetName val="L06"/>
      <sheetName val="L07"/>
      <sheetName val="L08"/>
      <sheetName val="L09"/>
      <sheetName val="sheet3"/>
      <sheetName val="L10"/>
      <sheetName val="L11"/>
      <sheetName val="sheet4"/>
      <sheetName val="L12"/>
      <sheetName val="L13"/>
      <sheetName val="L14"/>
      <sheetName val="sheet5"/>
      <sheetName val="L15"/>
      <sheetName val="L16"/>
      <sheetName val="L17"/>
      <sheetName val="L18"/>
      <sheetName val="sheet6"/>
      <sheetName val="L19"/>
      <sheetName val="L20"/>
      <sheetName val="L21"/>
      <sheetName val="L22"/>
      <sheetName val="L23"/>
      <sheetName val="L24"/>
      <sheetName val="L25"/>
      <sheetName val="L2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I39"/>
  <sheetViews>
    <sheetView tabSelected="1" zoomScalePageLayoutView="0" workbookViewId="0" topLeftCell="A16">
      <selection activeCell="J23" sqref="J23"/>
    </sheetView>
  </sheetViews>
  <sheetFormatPr defaultColWidth="9.125" defaultRowHeight="14.25"/>
  <cols>
    <col min="1" max="1" width="23.25390625" style="53" customWidth="1"/>
    <col min="2" max="2" width="11.00390625" style="53" customWidth="1"/>
    <col min="3" max="3" width="10.50390625" style="53" customWidth="1"/>
    <col min="4" max="4" width="9.125" style="83" customWidth="1"/>
    <col min="5" max="5" width="8.875" style="53" customWidth="1"/>
    <col min="6" max="6" width="6.875" style="53" customWidth="1"/>
    <col min="7" max="7" width="7.25390625" style="53" customWidth="1"/>
    <col min="8" max="8" width="9.125" style="54" customWidth="1"/>
    <col min="9" max="9" width="9.125" style="79" customWidth="1"/>
    <col min="10" max="10" width="41.50390625" style="53" customWidth="1"/>
    <col min="11" max="243" width="5.75390625" style="53" customWidth="1"/>
    <col min="244" max="250" width="9.125" style="0" customWidth="1"/>
  </cols>
  <sheetData>
    <row r="1" spans="1:10" ht="14.25">
      <c r="A1" s="55" t="s">
        <v>0</v>
      </c>
      <c r="B1" s="56"/>
      <c r="C1" s="56"/>
      <c r="D1" s="80"/>
      <c r="E1" s="56"/>
      <c r="F1" s="56"/>
      <c r="G1" s="56"/>
      <c r="H1" s="66"/>
      <c r="I1" s="74"/>
      <c r="J1" s="56"/>
    </row>
    <row r="2" spans="1:10" ht="34.5" customHeight="1">
      <c r="A2" s="100" t="s">
        <v>1</v>
      </c>
      <c r="B2" s="100"/>
      <c r="C2" s="100"/>
      <c r="D2" s="100"/>
      <c r="E2" s="100"/>
      <c r="F2" s="100"/>
      <c r="G2" s="100"/>
      <c r="H2" s="100"/>
      <c r="I2" s="100"/>
      <c r="J2" s="100"/>
    </row>
    <row r="3" spans="1:10" ht="14.25">
      <c r="A3" s="101"/>
      <c r="B3" s="101"/>
      <c r="C3" s="101"/>
      <c r="D3" s="101"/>
      <c r="E3" s="101"/>
      <c r="F3" s="101"/>
      <c r="G3" s="101"/>
      <c r="H3" s="101"/>
      <c r="I3" s="75"/>
      <c r="J3" s="55" t="s">
        <v>571</v>
      </c>
    </row>
    <row r="4" spans="1:243" s="52" customFormat="1" ht="14.25">
      <c r="A4" s="91" t="s">
        <v>3</v>
      </c>
      <c r="B4" s="91" t="s">
        <v>4</v>
      </c>
      <c r="C4" s="91" t="s">
        <v>6</v>
      </c>
      <c r="D4" s="91" t="s">
        <v>7</v>
      </c>
      <c r="E4" s="91"/>
      <c r="F4" s="91"/>
      <c r="G4" s="91"/>
      <c r="H4" s="91"/>
      <c r="I4" s="102" t="s">
        <v>8</v>
      </c>
      <c r="J4" s="104" t="s">
        <v>9</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67"/>
      <c r="CE4" s="67"/>
      <c r="CF4" s="67"/>
      <c r="CG4" s="67"/>
      <c r="CH4" s="67"/>
      <c r="CI4" s="67"/>
      <c r="CJ4" s="67"/>
      <c r="CK4" s="67"/>
      <c r="CL4" s="67"/>
      <c r="CM4" s="67"/>
      <c r="CN4" s="67"/>
      <c r="CO4" s="67"/>
      <c r="CP4" s="67"/>
      <c r="CQ4" s="67"/>
      <c r="CR4" s="67"/>
      <c r="CS4" s="67"/>
      <c r="CT4" s="67"/>
      <c r="CU4" s="67"/>
      <c r="CV4" s="67"/>
      <c r="CW4" s="67"/>
      <c r="CX4" s="67"/>
      <c r="CY4" s="67"/>
      <c r="CZ4" s="67"/>
      <c r="DA4" s="67"/>
      <c r="DB4" s="67"/>
      <c r="DC4" s="67"/>
      <c r="DD4" s="67"/>
      <c r="DE4" s="67"/>
      <c r="DF4" s="67"/>
      <c r="DG4" s="67"/>
      <c r="DH4" s="67"/>
      <c r="DI4" s="67"/>
      <c r="DJ4" s="67"/>
      <c r="DK4" s="67"/>
      <c r="DL4" s="67"/>
      <c r="DM4" s="67"/>
      <c r="DN4" s="67"/>
      <c r="DO4" s="67"/>
      <c r="DP4" s="67"/>
      <c r="DQ4" s="67"/>
      <c r="DR4" s="67"/>
      <c r="DS4" s="67"/>
      <c r="DT4" s="67"/>
      <c r="DU4" s="67"/>
      <c r="DV4" s="67"/>
      <c r="DW4" s="67"/>
      <c r="DX4" s="67"/>
      <c r="DY4" s="67"/>
      <c r="DZ4" s="67"/>
      <c r="EA4" s="67"/>
      <c r="EB4" s="67"/>
      <c r="EC4" s="67"/>
      <c r="ED4" s="67"/>
      <c r="EE4" s="67"/>
      <c r="EF4" s="67"/>
      <c r="EG4" s="67"/>
      <c r="EH4" s="67"/>
      <c r="EI4" s="67"/>
      <c r="EJ4" s="67"/>
      <c r="EK4" s="67"/>
      <c r="EL4" s="67"/>
      <c r="EM4" s="67"/>
      <c r="EN4" s="67"/>
      <c r="EO4" s="67"/>
      <c r="EP4" s="67"/>
      <c r="EQ4" s="67"/>
      <c r="ER4" s="67"/>
      <c r="ES4" s="67"/>
      <c r="ET4" s="67"/>
      <c r="EU4" s="67"/>
      <c r="EV4" s="67"/>
      <c r="EW4" s="67"/>
      <c r="EX4" s="67"/>
      <c r="EY4" s="67"/>
      <c r="EZ4" s="67"/>
      <c r="FA4" s="67"/>
      <c r="FB4" s="67"/>
      <c r="FC4" s="67"/>
      <c r="FD4" s="67"/>
      <c r="FE4" s="67"/>
      <c r="FF4" s="67"/>
      <c r="FG4" s="67"/>
      <c r="FH4" s="67"/>
      <c r="FI4" s="67"/>
      <c r="FJ4" s="67"/>
      <c r="FK4" s="67"/>
      <c r="FL4" s="67"/>
      <c r="FM4" s="67"/>
      <c r="FN4" s="67"/>
      <c r="FO4" s="67"/>
      <c r="FP4" s="67"/>
      <c r="FQ4" s="67"/>
      <c r="FR4" s="67"/>
      <c r="FS4" s="67"/>
      <c r="FT4" s="67"/>
      <c r="FU4" s="67"/>
      <c r="FV4" s="67"/>
      <c r="FW4" s="67"/>
      <c r="FX4" s="67"/>
      <c r="FY4" s="67"/>
      <c r="FZ4" s="67"/>
      <c r="GA4" s="67"/>
      <c r="GB4" s="67"/>
      <c r="GC4" s="67"/>
      <c r="GD4" s="67"/>
      <c r="GE4" s="67"/>
      <c r="GF4" s="67"/>
      <c r="GG4" s="67"/>
      <c r="GH4" s="67"/>
      <c r="GI4" s="67"/>
      <c r="GJ4" s="67"/>
      <c r="GK4" s="67"/>
      <c r="GL4" s="67"/>
      <c r="GM4" s="67"/>
      <c r="GN4" s="67"/>
      <c r="GO4" s="67"/>
      <c r="GP4" s="67"/>
      <c r="GQ4" s="67"/>
      <c r="GR4" s="67"/>
      <c r="GS4" s="67"/>
      <c r="GT4" s="67"/>
      <c r="GU4" s="67"/>
      <c r="GV4" s="67"/>
      <c r="GW4" s="67"/>
      <c r="GX4" s="67"/>
      <c r="GY4" s="67"/>
      <c r="GZ4" s="67"/>
      <c r="HA4" s="67"/>
      <c r="HB4" s="67"/>
      <c r="HC4" s="67"/>
      <c r="HD4" s="67"/>
      <c r="HE4" s="67"/>
      <c r="HF4" s="67"/>
      <c r="HG4" s="67"/>
      <c r="HH4" s="67"/>
      <c r="HI4" s="67"/>
      <c r="HJ4" s="67"/>
      <c r="HK4" s="67"/>
      <c r="HL4" s="67"/>
      <c r="HM4" s="67"/>
      <c r="HN4" s="67"/>
      <c r="HO4" s="67"/>
      <c r="HP4" s="67"/>
      <c r="HQ4" s="67"/>
      <c r="HR4" s="67"/>
      <c r="HS4" s="67"/>
      <c r="HT4" s="67"/>
      <c r="HU4" s="67"/>
      <c r="HV4" s="67"/>
      <c r="HW4" s="67"/>
      <c r="HX4" s="67"/>
      <c r="HY4" s="67"/>
      <c r="HZ4" s="67"/>
      <c r="IA4" s="67"/>
      <c r="IB4" s="67"/>
      <c r="IC4" s="67"/>
      <c r="ID4" s="67"/>
      <c r="IE4" s="67"/>
      <c r="IF4" s="67"/>
      <c r="IG4" s="67"/>
      <c r="IH4" s="67"/>
      <c r="II4" s="67"/>
    </row>
    <row r="5" spans="1:243" s="52" customFormat="1" ht="24">
      <c r="A5" s="91"/>
      <c r="B5" s="91"/>
      <c r="C5" s="91"/>
      <c r="D5" s="81" t="s">
        <v>10</v>
      </c>
      <c r="E5" s="58" t="s">
        <v>572</v>
      </c>
      <c r="F5" s="57" t="s">
        <v>11</v>
      </c>
      <c r="G5" s="4" t="s">
        <v>12</v>
      </c>
      <c r="H5" s="68" t="s">
        <v>13</v>
      </c>
      <c r="I5" s="103"/>
      <c r="J5" s="104"/>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BD5" s="67"/>
      <c r="BE5" s="67"/>
      <c r="BF5" s="67"/>
      <c r="BG5" s="67"/>
      <c r="BH5" s="67"/>
      <c r="BI5" s="67"/>
      <c r="BJ5" s="67"/>
      <c r="BK5" s="67"/>
      <c r="BL5" s="67"/>
      <c r="BM5" s="67"/>
      <c r="BN5" s="67"/>
      <c r="BO5" s="67"/>
      <c r="BP5" s="67"/>
      <c r="BQ5" s="67"/>
      <c r="BR5" s="67"/>
      <c r="BS5" s="67"/>
      <c r="BT5" s="67"/>
      <c r="BU5" s="67"/>
      <c r="BV5" s="67"/>
      <c r="BW5" s="67"/>
      <c r="BX5" s="67"/>
      <c r="BY5" s="67"/>
      <c r="BZ5" s="67"/>
      <c r="CA5" s="67"/>
      <c r="CB5" s="67"/>
      <c r="CC5" s="67"/>
      <c r="CD5" s="67"/>
      <c r="CE5" s="67"/>
      <c r="CF5" s="67"/>
      <c r="CG5" s="67"/>
      <c r="CH5" s="67"/>
      <c r="CI5" s="67"/>
      <c r="CJ5" s="67"/>
      <c r="CK5" s="67"/>
      <c r="CL5" s="67"/>
      <c r="CM5" s="67"/>
      <c r="CN5" s="67"/>
      <c r="CO5" s="67"/>
      <c r="CP5" s="67"/>
      <c r="CQ5" s="67"/>
      <c r="CR5" s="67"/>
      <c r="CS5" s="67"/>
      <c r="CT5" s="67"/>
      <c r="CU5" s="67"/>
      <c r="CV5" s="67"/>
      <c r="CW5" s="67"/>
      <c r="CX5" s="67"/>
      <c r="CY5" s="67"/>
      <c r="CZ5" s="67"/>
      <c r="DA5" s="67"/>
      <c r="DB5" s="67"/>
      <c r="DC5" s="67"/>
      <c r="DD5" s="67"/>
      <c r="DE5" s="67"/>
      <c r="DF5" s="67"/>
      <c r="DG5" s="67"/>
      <c r="DH5" s="67"/>
      <c r="DI5" s="67"/>
      <c r="DJ5" s="67"/>
      <c r="DK5" s="67"/>
      <c r="DL5" s="67"/>
      <c r="DM5" s="67"/>
      <c r="DN5" s="67"/>
      <c r="DO5" s="67"/>
      <c r="DP5" s="67"/>
      <c r="DQ5" s="67"/>
      <c r="DR5" s="67"/>
      <c r="DS5" s="67"/>
      <c r="DT5" s="67"/>
      <c r="DU5" s="67"/>
      <c r="DV5" s="67"/>
      <c r="DW5" s="67"/>
      <c r="DX5" s="67"/>
      <c r="DY5" s="67"/>
      <c r="DZ5" s="67"/>
      <c r="EA5" s="67"/>
      <c r="EB5" s="67"/>
      <c r="EC5" s="67"/>
      <c r="ED5" s="67"/>
      <c r="EE5" s="67"/>
      <c r="EF5" s="67"/>
      <c r="EG5" s="67"/>
      <c r="EH5" s="67"/>
      <c r="EI5" s="67"/>
      <c r="EJ5" s="67"/>
      <c r="EK5" s="67"/>
      <c r="EL5" s="67"/>
      <c r="EM5" s="67"/>
      <c r="EN5" s="67"/>
      <c r="EO5" s="67"/>
      <c r="EP5" s="67"/>
      <c r="EQ5" s="67"/>
      <c r="ER5" s="67"/>
      <c r="ES5" s="67"/>
      <c r="ET5" s="67"/>
      <c r="EU5" s="67"/>
      <c r="EV5" s="67"/>
      <c r="EW5" s="67"/>
      <c r="EX5" s="67"/>
      <c r="EY5" s="67"/>
      <c r="EZ5" s="67"/>
      <c r="FA5" s="67"/>
      <c r="FB5" s="67"/>
      <c r="FC5" s="67"/>
      <c r="FD5" s="67"/>
      <c r="FE5" s="67"/>
      <c r="FF5" s="67"/>
      <c r="FG5" s="67"/>
      <c r="FH5" s="67"/>
      <c r="FI5" s="67"/>
      <c r="FJ5" s="67"/>
      <c r="FK5" s="67"/>
      <c r="FL5" s="67"/>
      <c r="FM5" s="67"/>
      <c r="FN5" s="67"/>
      <c r="FO5" s="67"/>
      <c r="FP5" s="67"/>
      <c r="FQ5" s="67"/>
      <c r="FR5" s="67"/>
      <c r="FS5" s="67"/>
      <c r="FT5" s="67"/>
      <c r="FU5" s="67"/>
      <c r="FV5" s="67"/>
      <c r="FW5" s="67"/>
      <c r="FX5" s="67"/>
      <c r="FY5" s="67"/>
      <c r="FZ5" s="67"/>
      <c r="GA5" s="67"/>
      <c r="GB5" s="67"/>
      <c r="GC5" s="67"/>
      <c r="GD5" s="67"/>
      <c r="GE5" s="67"/>
      <c r="GF5" s="67"/>
      <c r="GG5" s="67"/>
      <c r="GH5" s="67"/>
      <c r="GI5" s="67"/>
      <c r="GJ5" s="67"/>
      <c r="GK5" s="67"/>
      <c r="GL5" s="67"/>
      <c r="GM5" s="67"/>
      <c r="GN5" s="67"/>
      <c r="GO5" s="67"/>
      <c r="GP5" s="67"/>
      <c r="GQ5" s="67"/>
      <c r="GR5" s="67"/>
      <c r="GS5" s="67"/>
      <c r="GT5" s="67"/>
      <c r="GU5" s="67"/>
      <c r="GV5" s="67"/>
      <c r="GW5" s="67"/>
      <c r="GX5" s="67"/>
      <c r="GY5" s="67"/>
      <c r="GZ5" s="67"/>
      <c r="HA5" s="67"/>
      <c r="HB5" s="67"/>
      <c r="HC5" s="67"/>
      <c r="HD5" s="67"/>
      <c r="HE5" s="67"/>
      <c r="HF5" s="67"/>
      <c r="HG5" s="67"/>
      <c r="HH5" s="67"/>
      <c r="HI5" s="67"/>
      <c r="HJ5" s="67"/>
      <c r="HK5" s="67"/>
      <c r="HL5" s="67"/>
      <c r="HM5" s="67"/>
      <c r="HN5" s="67"/>
      <c r="HO5" s="67"/>
      <c r="HP5" s="67"/>
      <c r="HQ5" s="67"/>
      <c r="HR5" s="67"/>
      <c r="HS5" s="67"/>
      <c r="HT5" s="67"/>
      <c r="HU5" s="67"/>
      <c r="HV5" s="67"/>
      <c r="HW5" s="67"/>
      <c r="HX5" s="67"/>
      <c r="HY5" s="67"/>
      <c r="HZ5" s="67"/>
      <c r="IA5" s="67"/>
      <c r="IB5" s="67"/>
      <c r="IC5" s="67"/>
      <c r="ID5" s="67"/>
      <c r="IE5" s="67"/>
      <c r="IF5" s="67"/>
      <c r="IG5" s="67"/>
      <c r="IH5" s="67"/>
      <c r="II5" s="67"/>
    </row>
    <row r="6" spans="1:10" ht="33" customHeight="1">
      <c r="A6" s="59" t="s">
        <v>14</v>
      </c>
      <c r="B6" s="60">
        <f>B7+B17</f>
        <v>163645</v>
      </c>
      <c r="C6" s="60">
        <f>C7+C17</f>
        <v>139694</v>
      </c>
      <c r="D6" s="76">
        <f>'[1]L01'!$C$5</f>
        <v>139694</v>
      </c>
      <c r="E6" s="61">
        <v>85.36</v>
      </c>
      <c r="F6" s="62">
        <f>D6-C6</f>
        <v>0</v>
      </c>
      <c r="G6" s="59">
        <f>G7+G17</f>
        <v>-13244</v>
      </c>
      <c r="H6" s="69">
        <f aca="true" t="shared" si="0" ref="H6:H20">G6/I6*100</f>
        <v>-8.66</v>
      </c>
      <c r="I6" s="76">
        <f>I7+I17</f>
        <v>152938</v>
      </c>
      <c r="J6" s="62"/>
    </row>
    <row r="7" spans="1:10" ht="33" customHeight="1">
      <c r="A7" s="8" t="s">
        <v>15</v>
      </c>
      <c r="B7" s="60">
        <f>SUM(B8:B16)</f>
        <v>146645</v>
      </c>
      <c r="C7" s="60">
        <f>SUM(C8:C16)</f>
        <v>121963</v>
      </c>
      <c r="D7" s="76">
        <f>'[1]L01'!$C$6</f>
        <v>121963</v>
      </c>
      <c r="E7" s="61">
        <v>83.17</v>
      </c>
      <c r="F7" s="62">
        <f aca="true" t="shared" si="1" ref="F7:F23">D7-C7</f>
        <v>0</v>
      </c>
      <c r="G7" s="6">
        <f aca="true" t="shared" si="2" ref="G7:G23">D7-I7</f>
        <v>-16614</v>
      </c>
      <c r="H7" s="69">
        <f t="shared" si="0"/>
        <v>-11.99</v>
      </c>
      <c r="I7" s="76">
        <f>SUM(I8:I16)</f>
        <v>138577</v>
      </c>
      <c r="J7" s="62"/>
    </row>
    <row r="8" spans="1:10" ht="33" customHeight="1">
      <c r="A8" s="8" t="s">
        <v>16</v>
      </c>
      <c r="B8" s="60">
        <f>'[1]L04'!$C$9</f>
        <v>18100</v>
      </c>
      <c r="C8" s="60">
        <v>17452</v>
      </c>
      <c r="D8" s="76">
        <f>'[1]L01'!$C$7</f>
        <v>17452</v>
      </c>
      <c r="E8" s="61">
        <v>96.42</v>
      </c>
      <c r="F8" s="62">
        <f t="shared" si="1"/>
        <v>0</v>
      </c>
      <c r="G8" s="6">
        <f t="shared" si="2"/>
        <v>8</v>
      </c>
      <c r="H8" s="69">
        <f t="shared" si="0"/>
        <v>0.05</v>
      </c>
      <c r="I8" s="76">
        <v>17444</v>
      </c>
      <c r="J8" s="70"/>
    </row>
    <row r="9" spans="1:10" ht="33" customHeight="1">
      <c r="A9" s="8" t="s">
        <v>17</v>
      </c>
      <c r="B9" s="63">
        <f>'[1]L04'!$C$12</f>
        <v>34185</v>
      </c>
      <c r="C9" s="60">
        <v>28601</v>
      </c>
      <c r="D9" s="76">
        <f>'[1]L01'!$C$65</f>
        <v>28601</v>
      </c>
      <c r="E9" s="61">
        <v>83.67</v>
      </c>
      <c r="F9" s="62">
        <f t="shared" si="1"/>
        <v>0</v>
      </c>
      <c r="G9" s="6">
        <f t="shared" si="2"/>
        <v>4196</v>
      </c>
      <c r="H9" s="69">
        <f t="shared" si="0"/>
        <v>17.19</v>
      </c>
      <c r="I9" s="76">
        <v>24405</v>
      </c>
      <c r="J9" s="70" t="s">
        <v>454</v>
      </c>
    </row>
    <row r="10" spans="1:10" ht="33" customHeight="1">
      <c r="A10" s="8" t="s">
        <v>18</v>
      </c>
      <c r="B10" s="63">
        <f>'[1]L04'!$C$13</f>
        <v>51845</v>
      </c>
      <c r="C10" s="60">
        <v>32022</v>
      </c>
      <c r="D10" s="76">
        <f>'[1]L01'!$C$78</f>
        <v>32022</v>
      </c>
      <c r="E10" s="61">
        <v>61.76</v>
      </c>
      <c r="F10" s="62">
        <f t="shared" si="1"/>
        <v>0</v>
      </c>
      <c r="G10" s="6">
        <f t="shared" si="2"/>
        <v>-16228</v>
      </c>
      <c r="H10" s="69">
        <f t="shared" si="0"/>
        <v>-33.63</v>
      </c>
      <c r="I10" s="76">
        <v>48250</v>
      </c>
      <c r="J10" s="70" t="s">
        <v>455</v>
      </c>
    </row>
    <row r="11" spans="1:10" ht="33" customHeight="1">
      <c r="A11" s="8" t="s">
        <v>19</v>
      </c>
      <c r="B11" s="63">
        <f>'[1]L04'!$C$16</f>
        <v>20</v>
      </c>
      <c r="C11" s="60">
        <v>15</v>
      </c>
      <c r="D11" s="76">
        <f>'[1]L01'!$C$268</f>
        <v>15</v>
      </c>
      <c r="E11" s="61"/>
      <c r="F11" s="62"/>
      <c r="G11" s="6"/>
      <c r="H11" s="69"/>
      <c r="I11" s="76">
        <v>0</v>
      </c>
      <c r="J11" s="70" t="s">
        <v>461</v>
      </c>
    </row>
    <row r="12" spans="1:10" ht="33" customHeight="1">
      <c r="A12" s="8" t="s">
        <v>20</v>
      </c>
      <c r="B12" s="60">
        <f>'[1]L04'!$C$17</f>
        <v>6981</v>
      </c>
      <c r="C12" s="60">
        <v>6764</v>
      </c>
      <c r="D12" s="76">
        <f>'[1]L01'!$C$272</f>
        <v>6764</v>
      </c>
      <c r="E12" s="61">
        <v>96.89</v>
      </c>
      <c r="F12" s="62">
        <f t="shared" si="1"/>
        <v>0</v>
      </c>
      <c r="G12" s="6">
        <f t="shared" si="2"/>
        <v>240</v>
      </c>
      <c r="H12" s="69">
        <f t="shared" si="0"/>
        <v>3.68</v>
      </c>
      <c r="I12" s="76">
        <v>6524</v>
      </c>
      <c r="J12" s="70" t="s">
        <v>462</v>
      </c>
    </row>
    <row r="13" spans="1:10" ht="33" customHeight="1">
      <c r="A13" s="8" t="s">
        <v>21</v>
      </c>
      <c r="B13" s="60">
        <f>'[1]L04'!$C$18</f>
        <v>14500</v>
      </c>
      <c r="C13" s="60">
        <v>15652</v>
      </c>
      <c r="D13" s="76">
        <f>'[1]L01'!$C$286</f>
        <v>15652</v>
      </c>
      <c r="E13" s="61">
        <v>107.94</v>
      </c>
      <c r="F13" s="62">
        <f t="shared" si="1"/>
        <v>0</v>
      </c>
      <c r="G13" s="6">
        <f t="shared" si="2"/>
        <v>293</v>
      </c>
      <c r="H13" s="69">
        <f t="shared" si="0"/>
        <v>1.91</v>
      </c>
      <c r="I13" s="76">
        <v>15359</v>
      </c>
      <c r="J13" s="70" t="s">
        <v>463</v>
      </c>
    </row>
    <row r="14" spans="1:10" ht="41.25" customHeight="1">
      <c r="A14" s="8" t="s">
        <v>22</v>
      </c>
      <c r="B14" s="60">
        <f>'[1]L04'!$C$19</f>
        <v>3778</v>
      </c>
      <c r="C14" s="60">
        <v>4320</v>
      </c>
      <c r="D14" s="76">
        <f>'[1]L01'!$C$295</f>
        <v>4320</v>
      </c>
      <c r="E14" s="61">
        <v>114.35</v>
      </c>
      <c r="F14" s="62">
        <f t="shared" si="1"/>
        <v>0</v>
      </c>
      <c r="G14" s="6">
        <f t="shared" si="2"/>
        <v>790</v>
      </c>
      <c r="H14" s="69">
        <f t="shared" si="0"/>
        <v>22.38</v>
      </c>
      <c r="I14" s="76">
        <v>3530</v>
      </c>
      <c r="J14" s="70" t="s">
        <v>464</v>
      </c>
    </row>
    <row r="15" spans="1:10" ht="33" customHeight="1">
      <c r="A15" s="8" t="s">
        <v>23</v>
      </c>
      <c r="B15" s="60">
        <f>'[1]L04'!$C$20</f>
        <v>3236</v>
      </c>
      <c r="C15" s="60">
        <v>2957</v>
      </c>
      <c r="D15" s="76">
        <f>'[1]L01'!$C$301</f>
        <v>2957</v>
      </c>
      <c r="E15" s="61">
        <v>91.38</v>
      </c>
      <c r="F15" s="62">
        <f t="shared" si="1"/>
        <v>0</v>
      </c>
      <c r="G15" s="6">
        <f t="shared" si="2"/>
        <v>-66</v>
      </c>
      <c r="H15" s="69">
        <f t="shared" si="0"/>
        <v>-2.18</v>
      </c>
      <c r="I15" s="76">
        <v>3023</v>
      </c>
      <c r="J15" s="70"/>
    </row>
    <row r="16" spans="1:10" ht="42" customHeight="1">
      <c r="A16" s="8" t="s">
        <v>24</v>
      </c>
      <c r="B16" s="60">
        <f>'[1]L04'!$C$21</f>
        <v>14000</v>
      </c>
      <c r="C16" s="60">
        <v>14180</v>
      </c>
      <c r="D16" s="76">
        <f>'[1]L01'!$C$310</f>
        <v>14180</v>
      </c>
      <c r="E16" s="61">
        <v>101.29</v>
      </c>
      <c r="F16" s="62">
        <f t="shared" si="1"/>
        <v>0</v>
      </c>
      <c r="G16" s="6">
        <f t="shared" si="2"/>
        <v>-5862</v>
      </c>
      <c r="H16" s="69">
        <f t="shared" si="0"/>
        <v>-29.25</v>
      </c>
      <c r="I16" s="76">
        <v>20042</v>
      </c>
      <c r="J16" s="70" t="s">
        <v>465</v>
      </c>
    </row>
    <row r="17" spans="1:10" ht="33" customHeight="1">
      <c r="A17" s="8" t="s">
        <v>25</v>
      </c>
      <c r="B17" s="60">
        <f>'[1]L04'!$C$30</f>
        <v>17000</v>
      </c>
      <c r="C17" s="60">
        <f>SUM(C18:C23)</f>
        <v>17731</v>
      </c>
      <c r="D17" s="76">
        <f>'[1]L01'!$C$350</f>
        <v>17731</v>
      </c>
      <c r="E17" s="61">
        <v>104.3</v>
      </c>
      <c r="F17" s="62">
        <f t="shared" si="1"/>
        <v>0</v>
      </c>
      <c r="G17" s="6">
        <f t="shared" si="2"/>
        <v>3370</v>
      </c>
      <c r="H17" s="69">
        <f t="shared" si="0"/>
        <v>23.47</v>
      </c>
      <c r="I17" s="76">
        <v>14361</v>
      </c>
      <c r="J17" s="70"/>
    </row>
    <row r="18" spans="1:10" ht="33" customHeight="1">
      <c r="A18" s="8" t="s">
        <v>26</v>
      </c>
      <c r="B18" s="60">
        <f>'[1]L04'!$C$31</f>
        <v>2848</v>
      </c>
      <c r="C18" s="60">
        <v>2823</v>
      </c>
      <c r="D18" s="76">
        <f>'[1]L01'!$C$351</f>
        <v>2824</v>
      </c>
      <c r="E18" s="61">
        <v>99.16</v>
      </c>
      <c r="F18" s="62">
        <f t="shared" si="1"/>
        <v>1</v>
      </c>
      <c r="G18" s="6">
        <f t="shared" si="2"/>
        <v>159</v>
      </c>
      <c r="H18" s="69">
        <f t="shared" si="0"/>
        <v>5.97</v>
      </c>
      <c r="I18" s="76">
        <v>2665</v>
      </c>
      <c r="J18" s="70" t="s">
        <v>456</v>
      </c>
    </row>
    <row r="19" spans="1:10" ht="33" customHeight="1">
      <c r="A19" s="8" t="s">
        <v>27</v>
      </c>
      <c r="B19" s="60">
        <f>'[1]L04'!$C$32</f>
        <v>3352</v>
      </c>
      <c r="C19" s="60">
        <v>3880</v>
      </c>
      <c r="D19" s="76">
        <f>'[1]L01'!$C$385</f>
        <v>3879</v>
      </c>
      <c r="E19" s="61">
        <v>115.72</v>
      </c>
      <c r="F19" s="62">
        <f t="shared" si="1"/>
        <v>-1</v>
      </c>
      <c r="G19" s="6">
        <f t="shared" si="2"/>
        <v>1000</v>
      </c>
      <c r="H19" s="69">
        <f t="shared" si="0"/>
        <v>34.73</v>
      </c>
      <c r="I19" s="76">
        <v>2879</v>
      </c>
      <c r="J19" s="70" t="s">
        <v>467</v>
      </c>
    </row>
    <row r="20" spans="1:10" ht="33" customHeight="1">
      <c r="A20" s="8" t="s">
        <v>28</v>
      </c>
      <c r="B20" s="60">
        <f>'[1]L04'!$C$33</f>
        <v>550</v>
      </c>
      <c r="C20" s="60">
        <v>541</v>
      </c>
      <c r="D20" s="76">
        <f>'[1]L01'!$C$718</f>
        <v>541</v>
      </c>
      <c r="E20" s="61">
        <v>98.36</v>
      </c>
      <c r="F20" s="62">
        <f t="shared" si="1"/>
        <v>0</v>
      </c>
      <c r="G20" s="6">
        <f t="shared" si="2"/>
        <v>64</v>
      </c>
      <c r="H20" s="69">
        <f t="shared" si="0"/>
        <v>13.42</v>
      </c>
      <c r="I20" s="76">
        <v>477</v>
      </c>
      <c r="J20" s="70" t="s">
        <v>466</v>
      </c>
    </row>
    <row r="21" spans="1:10" ht="33" customHeight="1">
      <c r="A21" s="8" t="s">
        <v>29</v>
      </c>
      <c r="B21" s="60">
        <f>'[1]L04'!$C$34</f>
        <v>0</v>
      </c>
      <c r="C21" s="60">
        <v>0</v>
      </c>
      <c r="D21" s="76">
        <f>'[1]L01'!$C$751</f>
        <v>0</v>
      </c>
      <c r="E21" s="61"/>
      <c r="F21" s="62">
        <f t="shared" si="1"/>
        <v>0</v>
      </c>
      <c r="G21" s="6">
        <f t="shared" si="2"/>
        <v>-244</v>
      </c>
      <c r="H21" s="69"/>
      <c r="I21" s="76">
        <v>244</v>
      </c>
      <c r="J21" s="70" t="s">
        <v>460</v>
      </c>
    </row>
    <row r="22" spans="1:10" ht="33" customHeight="1">
      <c r="A22" s="8" t="s">
        <v>458</v>
      </c>
      <c r="B22" s="60">
        <f>'[1]L04'!$C$35</f>
        <v>9500</v>
      </c>
      <c r="C22" s="60">
        <v>9773</v>
      </c>
      <c r="D22" s="76">
        <f>'[1]L01'!$C$769</f>
        <v>9773</v>
      </c>
      <c r="E22" s="61">
        <v>102.87</v>
      </c>
      <c r="F22" s="62">
        <f t="shared" si="1"/>
        <v>0</v>
      </c>
      <c r="G22" s="6">
        <f t="shared" si="2"/>
        <v>2625</v>
      </c>
      <c r="H22" s="69">
        <f>G22/I22*100</f>
        <v>36.72</v>
      </c>
      <c r="I22" s="76">
        <v>7148</v>
      </c>
      <c r="J22" s="70" t="s">
        <v>573</v>
      </c>
    </row>
    <row r="23" spans="1:10" ht="41.25" customHeight="1">
      <c r="A23" s="8" t="s">
        <v>457</v>
      </c>
      <c r="B23" s="60">
        <f>'[1]L04'!$C$36</f>
        <v>750</v>
      </c>
      <c r="C23" s="60">
        <v>714</v>
      </c>
      <c r="D23" s="76">
        <f>'[1]L01'!$C$798</f>
        <v>714</v>
      </c>
      <c r="E23" s="61">
        <v>95.2</v>
      </c>
      <c r="F23" s="62">
        <f t="shared" si="1"/>
        <v>0</v>
      </c>
      <c r="G23" s="6">
        <f t="shared" si="2"/>
        <v>-234</v>
      </c>
      <c r="H23" s="69">
        <f>G23/I23*100</f>
        <v>-24.68</v>
      </c>
      <c r="I23" s="76">
        <v>948</v>
      </c>
      <c r="J23" s="70" t="s">
        <v>459</v>
      </c>
    </row>
    <row r="24" spans="1:10" ht="33" customHeight="1">
      <c r="A24" s="62" t="s">
        <v>30</v>
      </c>
      <c r="B24" s="64"/>
      <c r="C24" s="64"/>
      <c r="D24" s="82">
        <v>139694</v>
      </c>
      <c r="E24" s="62"/>
      <c r="F24" s="62"/>
      <c r="G24" s="62"/>
      <c r="H24" s="71"/>
      <c r="I24" s="77"/>
      <c r="J24" s="70"/>
    </row>
    <row r="25" spans="1:10" ht="33" customHeight="1">
      <c r="A25" s="62" t="s">
        <v>31</v>
      </c>
      <c r="B25" s="64"/>
      <c r="C25" s="64"/>
      <c r="D25" s="82">
        <f>'[1]L03'!$D$34</f>
        <v>34527</v>
      </c>
      <c r="E25" s="62"/>
      <c r="F25" s="62"/>
      <c r="G25" s="62"/>
      <c r="H25" s="71"/>
      <c r="I25" s="77"/>
      <c r="J25" s="62"/>
    </row>
    <row r="26" spans="1:10" ht="33" customHeight="1">
      <c r="A26" s="62" t="s">
        <v>32</v>
      </c>
      <c r="B26" s="64"/>
      <c r="C26" s="64"/>
      <c r="D26" s="82">
        <f>'[1]L03'!$D$37</f>
        <v>2662</v>
      </c>
      <c r="E26" s="62"/>
      <c r="F26" s="62"/>
      <c r="G26" s="62"/>
      <c r="H26" s="71"/>
      <c r="I26" s="77"/>
      <c r="J26" s="62"/>
    </row>
    <row r="27" spans="1:10" ht="33" customHeight="1">
      <c r="A27" s="62" t="s">
        <v>33</v>
      </c>
      <c r="B27" s="64"/>
      <c r="C27" s="64"/>
      <c r="D27" s="82">
        <f>'[1]L03'!$D$43</f>
        <v>0</v>
      </c>
      <c r="E27" s="62"/>
      <c r="F27" s="62"/>
      <c r="G27" s="62"/>
      <c r="H27" s="71"/>
      <c r="I27" s="77"/>
      <c r="J27" s="62"/>
    </row>
    <row r="28" spans="1:10" ht="33" customHeight="1">
      <c r="A28" s="62" t="s">
        <v>34</v>
      </c>
      <c r="B28" s="64"/>
      <c r="C28" s="64"/>
      <c r="D28" s="82">
        <f>'[1]L03'!$D$60</f>
        <v>49973</v>
      </c>
      <c r="E28" s="62"/>
      <c r="F28" s="62"/>
      <c r="G28" s="62"/>
      <c r="H28" s="71"/>
      <c r="I28" s="77"/>
      <c r="J28" s="62"/>
    </row>
    <row r="29" spans="1:10" ht="33" customHeight="1">
      <c r="A29" s="62" t="s">
        <v>35</v>
      </c>
      <c r="B29" s="64"/>
      <c r="C29" s="64"/>
      <c r="D29" s="82">
        <f>'[1]L03'!$D$61</f>
        <v>504</v>
      </c>
      <c r="E29" s="62"/>
      <c r="F29" s="62"/>
      <c r="G29" s="62"/>
      <c r="H29" s="71"/>
      <c r="I29" s="77"/>
      <c r="J29" s="62"/>
    </row>
    <row r="30" spans="1:10" ht="33" customHeight="1">
      <c r="A30" s="62" t="s">
        <v>36</v>
      </c>
      <c r="B30" s="64"/>
      <c r="C30" s="64"/>
      <c r="D30" s="82">
        <f>D24-D25-D26-D27-D28-D29</f>
        <v>52028</v>
      </c>
      <c r="E30" s="62"/>
      <c r="F30" s="62"/>
      <c r="G30" s="62"/>
      <c r="H30" s="71"/>
      <c r="I30" s="77"/>
      <c r="J30" s="62"/>
    </row>
    <row r="31" spans="1:10" ht="33" customHeight="1">
      <c r="A31" s="62" t="s">
        <v>37</v>
      </c>
      <c r="B31" s="64"/>
      <c r="C31" s="64"/>
      <c r="D31" s="82">
        <f>'[1]L03'!$B$61</f>
        <v>5853</v>
      </c>
      <c r="E31" s="62"/>
      <c r="F31" s="62"/>
      <c r="G31" s="62"/>
      <c r="H31" s="71"/>
      <c r="I31" s="77"/>
      <c r="J31" s="62"/>
    </row>
    <row r="32" spans="1:10" ht="33" customHeight="1">
      <c r="A32" s="62" t="s">
        <v>38</v>
      </c>
      <c r="B32" s="64"/>
      <c r="C32" s="64"/>
      <c r="D32" s="82">
        <f>'[1]L03'!$B$59</f>
        <v>68084</v>
      </c>
      <c r="E32" s="87"/>
      <c r="F32" s="88"/>
      <c r="G32" s="88"/>
      <c r="H32" s="88"/>
      <c r="I32" s="88"/>
      <c r="J32" s="88"/>
    </row>
    <row r="33" spans="1:10" ht="33" customHeight="1">
      <c r="A33" s="62" t="s">
        <v>39</v>
      </c>
      <c r="B33" s="64"/>
      <c r="C33" s="64"/>
      <c r="D33" s="82">
        <f>'[1]L03'!$B$6</f>
        <v>29641</v>
      </c>
      <c r="E33" s="62"/>
      <c r="F33" s="62"/>
      <c r="G33" s="62"/>
      <c r="H33" s="71"/>
      <c r="I33" s="77"/>
      <c r="J33" s="62"/>
    </row>
    <row r="34" spans="1:10" ht="33" customHeight="1">
      <c r="A34" s="62" t="s">
        <v>40</v>
      </c>
      <c r="B34" s="64"/>
      <c r="C34" s="64"/>
      <c r="D34" s="82">
        <f>'[1]L03'!$B$50</f>
        <v>3496</v>
      </c>
      <c r="E34" s="62"/>
      <c r="F34" s="62"/>
      <c r="G34" s="62"/>
      <c r="H34" s="71"/>
      <c r="I34" s="77"/>
      <c r="J34" s="62"/>
    </row>
    <row r="35" spans="1:10" ht="33" customHeight="1">
      <c r="A35" s="62" t="s">
        <v>570</v>
      </c>
      <c r="B35" s="64"/>
      <c r="C35" s="64"/>
      <c r="D35" s="82">
        <f>D30+D31+D32+D33+D34</f>
        <v>159102</v>
      </c>
      <c r="E35" s="62"/>
      <c r="F35" s="62"/>
      <c r="G35" s="62"/>
      <c r="H35" s="71"/>
      <c r="I35" s="77"/>
      <c r="J35" s="62"/>
    </row>
    <row r="36" spans="1:10" ht="33" customHeight="1">
      <c r="A36" s="62" t="s">
        <v>569</v>
      </c>
      <c r="B36" s="64"/>
      <c r="C36" s="64"/>
      <c r="D36" s="82">
        <f>'[1]L03'!$D$5</f>
        <v>146033</v>
      </c>
      <c r="E36" s="87"/>
      <c r="F36" s="88"/>
      <c r="G36" s="88"/>
      <c r="H36" s="88"/>
      <c r="I36" s="88"/>
      <c r="J36" s="88"/>
    </row>
    <row r="37" spans="1:243" s="1" customFormat="1" ht="409.5" customHeight="1">
      <c r="A37" s="99" t="s">
        <v>41</v>
      </c>
      <c r="B37" s="89"/>
      <c r="C37" s="89"/>
      <c r="D37" s="92">
        <f>'[1]L03'!$D$63</f>
        <v>13069</v>
      </c>
      <c r="E37" s="93" t="s">
        <v>568</v>
      </c>
      <c r="F37" s="94"/>
      <c r="G37" s="94"/>
      <c r="H37" s="94"/>
      <c r="I37" s="94"/>
      <c r="J37" s="95"/>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c r="BR37" s="72"/>
      <c r="BS37" s="72"/>
      <c r="BT37" s="72"/>
      <c r="BU37" s="72"/>
      <c r="BV37" s="72"/>
      <c r="BW37" s="72"/>
      <c r="BX37" s="72"/>
      <c r="BY37" s="72"/>
      <c r="BZ37" s="72"/>
      <c r="CA37" s="72"/>
      <c r="CB37" s="72"/>
      <c r="CC37" s="72"/>
      <c r="CD37" s="72"/>
      <c r="CE37" s="72"/>
      <c r="CF37" s="72"/>
      <c r="CG37" s="72"/>
      <c r="CH37" s="72"/>
      <c r="CI37" s="72"/>
      <c r="CJ37" s="72"/>
      <c r="CK37" s="72"/>
      <c r="CL37" s="72"/>
      <c r="CM37" s="72"/>
      <c r="CN37" s="72"/>
      <c r="CO37" s="72"/>
      <c r="CP37" s="72"/>
      <c r="CQ37" s="72"/>
      <c r="CR37" s="72"/>
      <c r="CS37" s="72"/>
      <c r="CT37" s="72"/>
      <c r="CU37" s="72"/>
      <c r="CV37" s="72"/>
      <c r="CW37" s="72"/>
      <c r="CX37" s="72"/>
      <c r="CY37" s="72"/>
      <c r="CZ37" s="72"/>
      <c r="DA37" s="72"/>
      <c r="DB37" s="72"/>
      <c r="DC37" s="72"/>
      <c r="DD37" s="72"/>
      <c r="DE37" s="72"/>
      <c r="DF37" s="72"/>
      <c r="DG37" s="72"/>
      <c r="DH37" s="72"/>
      <c r="DI37" s="72"/>
      <c r="DJ37" s="72"/>
      <c r="DK37" s="72"/>
      <c r="DL37" s="72"/>
      <c r="DM37" s="72"/>
      <c r="DN37" s="72"/>
      <c r="DO37" s="72"/>
      <c r="DP37" s="72"/>
      <c r="DQ37" s="72"/>
      <c r="DR37" s="72"/>
      <c r="DS37" s="72"/>
      <c r="DT37" s="72"/>
      <c r="DU37" s="72"/>
      <c r="DV37" s="72"/>
      <c r="DW37" s="72"/>
      <c r="DX37" s="72"/>
      <c r="DY37" s="72"/>
      <c r="DZ37" s="72"/>
      <c r="EA37" s="72"/>
      <c r="EB37" s="72"/>
      <c r="EC37" s="72"/>
      <c r="ED37" s="72"/>
      <c r="EE37" s="72"/>
      <c r="EF37" s="72"/>
      <c r="EG37" s="72"/>
      <c r="EH37" s="72"/>
      <c r="EI37" s="72"/>
      <c r="EJ37" s="72"/>
      <c r="EK37" s="72"/>
      <c r="EL37" s="72"/>
      <c r="EM37" s="72"/>
      <c r="EN37" s="72"/>
      <c r="EO37" s="72"/>
      <c r="EP37" s="72"/>
      <c r="EQ37" s="72"/>
      <c r="ER37" s="72"/>
      <c r="ES37" s="72"/>
      <c r="ET37" s="72"/>
      <c r="EU37" s="72"/>
      <c r="EV37" s="72"/>
      <c r="EW37" s="72"/>
      <c r="EX37" s="72"/>
      <c r="EY37" s="72"/>
      <c r="EZ37" s="72"/>
      <c r="FA37" s="72"/>
      <c r="FB37" s="72"/>
      <c r="FC37" s="72"/>
      <c r="FD37" s="72"/>
      <c r="FE37" s="72"/>
      <c r="FF37" s="72"/>
      <c r="FG37" s="72"/>
      <c r="FH37" s="72"/>
      <c r="FI37" s="72"/>
      <c r="FJ37" s="72"/>
      <c r="FK37" s="72"/>
      <c r="FL37" s="72"/>
      <c r="FM37" s="72"/>
      <c r="FN37" s="72"/>
      <c r="FO37" s="72"/>
      <c r="FP37" s="72"/>
      <c r="FQ37" s="72"/>
      <c r="FR37" s="72"/>
      <c r="FS37" s="72"/>
      <c r="FT37" s="72"/>
      <c r="FU37" s="72"/>
      <c r="FV37" s="72"/>
      <c r="FW37" s="72"/>
      <c r="FX37" s="72"/>
      <c r="FY37" s="72"/>
      <c r="FZ37" s="72"/>
      <c r="GA37" s="72"/>
      <c r="GB37" s="72"/>
      <c r="GC37" s="72"/>
      <c r="GD37" s="72"/>
      <c r="GE37" s="72"/>
      <c r="GF37" s="72"/>
      <c r="GG37" s="72"/>
      <c r="GH37" s="72"/>
      <c r="GI37" s="72"/>
      <c r="GJ37" s="72"/>
      <c r="GK37" s="72"/>
      <c r="GL37" s="72"/>
      <c r="GM37" s="72"/>
      <c r="GN37" s="72"/>
      <c r="GO37" s="72"/>
      <c r="GP37" s="72"/>
      <c r="GQ37" s="72"/>
      <c r="GR37" s="72"/>
      <c r="GS37" s="72"/>
      <c r="GT37" s="72"/>
      <c r="GU37" s="72"/>
      <c r="GV37" s="72"/>
      <c r="GW37" s="72"/>
      <c r="GX37" s="72"/>
      <c r="GY37" s="72"/>
      <c r="GZ37" s="72"/>
      <c r="HA37" s="72"/>
      <c r="HB37" s="72"/>
      <c r="HC37" s="72"/>
      <c r="HD37" s="72"/>
      <c r="HE37" s="72"/>
      <c r="HF37" s="72"/>
      <c r="HG37" s="72"/>
      <c r="HH37" s="72"/>
      <c r="HI37" s="72"/>
      <c r="HJ37" s="72"/>
      <c r="HK37" s="72"/>
      <c r="HL37" s="72"/>
      <c r="HM37" s="72"/>
      <c r="HN37" s="72"/>
      <c r="HO37" s="72"/>
      <c r="HP37" s="72"/>
      <c r="HQ37" s="72"/>
      <c r="HR37" s="72"/>
      <c r="HS37" s="72"/>
      <c r="HT37" s="72"/>
      <c r="HU37" s="72"/>
      <c r="HV37" s="72"/>
      <c r="HW37" s="72"/>
      <c r="HX37" s="72"/>
      <c r="HY37" s="72"/>
      <c r="HZ37" s="72"/>
      <c r="IA37" s="72"/>
      <c r="IB37" s="72"/>
      <c r="IC37" s="72"/>
      <c r="ID37" s="72"/>
      <c r="IE37" s="72"/>
      <c r="IF37" s="72"/>
      <c r="IG37" s="72"/>
      <c r="IH37" s="72"/>
      <c r="II37" s="72"/>
    </row>
    <row r="38" spans="1:243" s="1" customFormat="1" ht="230.25" customHeight="1">
      <c r="A38" s="90"/>
      <c r="B38" s="90"/>
      <c r="C38" s="90"/>
      <c r="D38" s="90"/>
      <c r="E38" s="96"/>
      <c r="F38" s="97"/>
      <c r="G38" s="97"/>
      <c r="H38" s="97"/>
      <c r="I38" s="97"/>
      <c r="J38" s="98"/>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72"/>
      <c r="BQ38" s="72"/>
      <c r="BR38" s="72"/>
      <c r="BS38" s="72"/>
      <c r="BT38" s="72"/>
      <c r="BU38" s="72"/>
      <c r="BV38" s="72"/>
      <c r="BW38" s="72"/>
      <c r="BX38" s="72"/>
      <c r="BY38" s="72"/>
      <c r="BZ38" s="72"/>
      <c r="CA38" s="72"/>
      <c r="CB38" s="72"/>
      <c r="CC38" s="72"/>
      <c r="CD38" s="72"/>
      <c r="CE38" s="72"/>
      <c r="CF38" s="72"/>
      <c r="CG38" s="72"/>
      <c r="CH38" s="72"/>
      <c r="CI38" s="72"/>
      <c r="CJ38" s="72"/>
      <c r="CK38" s="72"/>
      <c r="CL38" s="72"/>
      <c r="CM38" s="72"/>
      <c r="CN38" s="72"/>
      <c r="CO38" s="72"/>
      <c r="CP38" s="72"/>
      <c r="CQ38" s="72"/>
      <c r="CR38" s="72"/>
      <c r="CS38" s="72"/>
      <c r="CT38" s="72"/>
      <c r="CU38" s="72"/>
      <c r="CV38" s="72"/>
      <c r="CW38" s="72"/>
      <c r="CX38" s="72"/>
      <c r="CY38" s="72"/>
      <c r="CZ38" s="72"/>
      <c r="DA38" s="72"/>
      <c r="DB38" s="72"/>
      <c r="DC38" s="72"/>
      <c r="DD38" s="72"/>
      <c r="DE38" s="72"/>
      <c r="DF38" s="72"/>
      <c r="DG38" s="72"/>
      <c r="DH38" s="72"/>
      <c r="DI38" s="72"/>
      <c r="DJ38" s="72"/>
      <c r="DK38" s="72"/>
      <c r="DL38" s="72"/>
      <c r="DM38" s="72"/>
      <c r="DN38" s="72"/>
      <c r="DO38" s="72"/>
      <c r="DP38" s="72"/>
      <c r="DQ38" s="72"/>
      <c r="DR38" s="72"/>
      <c r="DS38" s="72"/>
      <c r="DT38" s="72"/>
      <c r="DU38" s="72"/>
      <c r="DV38" s="72"/>
      <c r="DW38" s="72"/>
      <c r="DX38" s="72"/>
      <c r="DY38" s="72"/>
      <c r="DZ38" s="72"/>
      <c r="EA38" s="72"/>
      <c r="EB38" s="72"/>
      <c r="EC38" s="72"/>
      <c r="ED38" s="72"/>
      <c r="EE38" s="72"/>
      <c r="EF38" s="72"/>
      <c r="EG38" s="72"/>
      <c r="EH38" s="72"/>
      <c r="EI38" s="72"/>
      <c r="EJ38" s="72"/>
      <c r="EK38" s="72"/>
      <c r="EL38" s="72"/>
      <c r="EM38" s="72"/>
      <c r="EN38" s="72"/>
      <c r="EO38" s="72"/>
      <c r="EP38" s="72"/>
      <c r="EQ38" s="72"/>
      <c r="ER38" s="72"/>
      <c r="ES38" s="72"/>
      <c r="ET38" s="72"/>
      <c r="EU38" s="72"/>
      <c r="EV38" s="72"/>
      <c r="EW38" s="72"/>
      <c r="EX38" s="72"/>
      <c r="EY38" s="72"/>
      <c r="EZ38" s="72"/>
      <c r="FA38" s="72"/>
      <c r="FB38" s="72"/>
      <c r="FC38" s="72"/>
      <c r="FD38" s="72"/>
      <c r="FE38" s="72"/>
      <c r="FF38" s="72"/>
      <c r="FG38" s="72"/>
      <c r="FH38" s="72"/>
      <c r="FI38" s="72"/>
      <c r="FJ38" s="72"/>
      <c r="FK38" s="72"/>
      <c r="FL38" s="72"/>
      <c r="FM38" s="72"/>
      <c r="FN38" s="72"/>
      <c r="FO38" s="72"/>
      <c r="FP38" s="72"/>
      <c r="FQ38" s="72"/>
      <c r="FR38" s="72"/>
      <c r="FS38" s="72"/>
      <c r="FT38" s="72"/>
      <c r="FU38" s="72"/>
      <c r="FV38" s="72"/>
      <c r="FW38" s="72"/>
      <c r="FX38" s="72"/>
      <c r="FY38" s="72"/>
      <c r="FZ38" s="72"/>
      <c r="GA38" s="72"/>
      <c r="GB38" s="72"/>
      <c r="GC38" s="72"/>
      <c r="GD38" s="72"/>
      <c r="GE38" s="72"/>
      <c r="GF38" s="72"/>
      <c r="GG38" s="72"/>
      <c r="GH38" s="72"/>
      <c r="GI38" s="72"/>
      <c r="GJ38" s="72"/>
      <c r="GK38" s="72"/>
      <c r="GL38" s="72"/>
      <c r="GM38" s="72"/>
      <c r="GN38" s="72"/>
      <c r="GO38" s="72"/>
      <c r="GP38" s="72"/>
      <c r="GQ38" s="72"/>
      <c r="GR38" s="72"/>
      <c r="GS38" s="72"/>
      <c r="GT38" s="72"/>
      <c r="GU38" s="72"/>
      <c r="GV38" s="72"/>
      <c r="GW38" s="72"/>
      <c r="GX38" s="72"/>
      <c r="GY38" s="72"/>
      <c r="GZ38" s="72"/>
      <c r="HA38" s="72"/>
      <c r="HB38" s="72"/>
      <c r="HC38" s="72"/>
      <c r="HD38" s="72"/>
      <c r="HE38" s="72"/>
      <c r="HF38" s="72"/>
      <c r="HG38" s="72"/>
      <c r="HH38" s="72"/>
      <c r="HI38" s="72"/>
      <c r="HJ38" s="72"/>
      <c r="HK38" s="72"/>
      <c r="HL38" s="72"/>
      <c r="HM38" s="72"/>
      <c r="HN38" s="72"/>
      <c r="HO38" s="72"/>
      <c r="HP38" s="72"/>
      <c r="HQ38" s="72"/>
      <c r="HR38" s="72"/>
      <c r="HS38" s="72"/>
      <c r="HT38" s="72"/>
      <c r="HU38" s="72"/>
      <c r="HV38" s="72"/>
      <c r="HW38" s="72"/>
      <c r="HX38" s="72"/>
      <c r="HY38" s="72"/>
      <c r="HZ38" s="72"/>
      <c r="IA38" s="72"/>
      <c r="IB38" s="72"/>
      <c r="IC38" s="72"/>
      <c r="ID38" s="72"/>
      <c r="IE38" s="72"/>
      <c r="IF38" s="72"/>
      <c r="IG38" s="72"/>
      <c r="IH38" s="72"/>
      <c r="II38" s="72"/>
    </row>
    <row r="39" spans="1:10" ht="25.5" customHeight="1">
      <c r="A39" s="62" t="s">
        <v>42</v>
      </c>
      <c r="B39" s="64"/>
      <c r="C39" s="64"/>
      <c r="D39" s="82">
        <f>D35-D36-D37</f>
        <v>0</v>
      </c>
      <c r="E39" s="65"/>
      <c r="F39" s="65"/>
      <c r="G39" s="65"/>
      <c r="H39" s="73"/>
      <c r="I39" s="78"/>
      <c r="J39" s="65"/>
    </row>
  </sheetData>
  <sheetProtection/>
  <mergeCells count="13">
    <mergeCell ref="A2:J2"/>
    <mergeCell ref="A3:H3"/>
    <mergeCell ref="D4:H4"/>
    <mergeCell ref="A4:A5"/>
    <mergeCell ref="I4:I5"/>
    <mergeCell ref="J4:J5"/>
    <mergeCell ref="C4:C5"/>
    <mergeCell ref="D37:D38"/>
    <mergeCell ref="E37:J38"/>
    <mergeCell ref="A37:A38"/>
    <mergeCell ref="B4:B5"/>
    <mergeCell ref="B37:B38"/>
    <mergeCell ref="C37:C38"/>
  </mergeCells>
  <printOptions/>
  <pageMargins left="0.35433070866141736" right="0.15748031496062992" top="0.5118110236220472" bottom="0.11811023622047245" header="0.5118110236220472" footer="0.17"/>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A1:Y226"/>
  <sheetViews>
    <sheetView zoomScalePageLayoutView="0" workbookViewId="0" topLeftCell="A1">
      <selection activeCell="A24" sqref="A24"/>
    </sheetView>
  </sheetViews>
  <sheetFormatPr defaultColWidth="9.125" defaultRowHeight="14.25"/>
  <cols>
    <col min="1" max="1" width="5.625" style="30" customWidth="1"/>
    <col min="2" max="2" width="30.875" style="30" customWidth="1"/>
    <col min="3" max="3" width="7.125" style="30" customWidth="1"/>
    <col min="4" max="4" width="6.125" style="30" customWidth="1"/>
    <col min="5" max="5" width="6.75390625" style="30" customWidth="1"/>
    <col min="6" max="6" width="8.125" style="30" hidden="1" customWidth="1"/>
    <col min="7" max="7" width="8.375" style="30" customWidth="1"/>
    <col min="8" max="9" width="8.125" style="30" customWidth="1"/>
    <col min="10" max="10" width="6.375" style="30" customWidth="1"/>
    <col min="11" max="11" width="6.00390625" style="30" customWidth="1"/>
    <col min="12" max="12" width="7.25390625" style="30" customWidth="1"/>
    <col min="13" max="13" width="8.125" style="30" hidden="1" customWidth="1"/>
    <col min="14" max="14" width="6.25390625" style="30" customWidth="1"/>
    <col min="15" max="15" width="8.125" style="30" hidden="1" customWidth="1"/>
    <col min="16" max="16" width="5.50390625" style="30" customWidth="1"/>
    <col min="17" max="19" width="8.125" style="30" hidden="1" customWidth="1"/>
    <col min="20" max="20" width="9.50390625" style="30" customWidth="1"/>
    <col min="21" max="21" width="0.6171875" style="30" hidden="1" customWidth="1"/>
    <col min="22" max="22" width="7.25390625" style="30" customWidth="1"/>
    <col min="23" max="23" width="7.00390625" style="30" customWidth="1"/>
    <col min="24" max="24" width="6.125" style="30" customWidth="1"/>
    <col min="25" max="25" width="8.375" style="30" customWidth="1"/>
    <col min="26" max="16384" width="9.125" style="30" customWidth="1"/>
  </cols>
  <sheetData>
    <row r="1" ht="12">
      <c r="A1" s="30" t="s">
        <v>43</v>
      </c>
    </row>
    <row r="2" spans="1:25" ht="47.25" customHeight="1">
      <c r="A2" s="105" t="s">
        <v>468</v>
      </c>
      <c r="B2" s="105"/>
      <c r="C2" s="105"/>
      <c r="D2" s="105"/>
      <c r="E2" s="105"/>
      <c r="F2" s="105"/>
      <c r="G2" s="105"/>
      <c r="H2" s="105"/>
      <c r="I2" s="105"/>
      <c r="J2" s="105"/>
      <c r="K2" s="105"/>
      <c r="L2" s="105"/>
      <c r="M2" s="105"/>
      <c r="N2" s="105"/>
      <c r="O2" s="105"/>
      <c r="P2" s="105"/>
      <c r="Q2" s="105"/>
      <c r="R2" s="105"/>
      <c r="S2" s="105"/>
      <c r="T2" s="105"/>
      <c r="U2" s="105"/>
      <c r="V2" s="105"/>
      <c r="W2" s="105"/>
      <c r="X2" s="105"/>
      <c r="Y2" s="105"/>
    </row>
    <row r="3" spans="1:25" ht="17.25" customHeight="1">
      <c r="A3" s="106" t="s">
        <v>2</v>
      </c>
      <c r="B3" s="106"/>
      <c r="C3" s="106"/>
      <c r="D3" s="106"/>
      <c r="E3" s="106"/>
      <c r="F3" s="106"/>
      <c r="G3" s="106"/>
      <c r="H3" s="106"/>
      <c r="I3" s="106"/>
      <c r="J3" s="106"/>
      <c r="K3" s="106"/>
      <c r="L3" s="106"/>
      <c r="M3" s="106"/>
      <c r="N3" s="106"/>
      <c r="O3" s="106"/>
      <c r="P3" s="106"/>
      <c r="Q3" s="106"/>
      <c r="R3" s="106"/>
      <c r="S3" s="106"/>
      <c r="T3" s="106"/>
      <c r="U3" s="106"/>
      <c r="V3" s="106"/>
      <c r="W3" s="106"/>
      <c r="X3" s="106"/>
      <c r="Y3" s="106"/>
    </row>
    <row r="4" spans="1:25" ht="17.25" customHeight="1">
      <c r="A4" s="107" t="s">
        <v>44</v>
      </c>
      <c r="B4" s="91" t="s">
        <v>45</v>
      </c>
      <c r="C4" s="107" t="s">
        <v>46</v>
      </c>
      <c r="D4" s="91" t="s">
        <v>47</v>
      </c>
      <c r="E4" s="91"/>
      <c r="F4" s="91"/>
      <c r="G4" s="91"/>
      <c r="H4" s="91"/>
      <c r="I4" s="91"/>
      <c r="J4" s="91"/>
      <c r="K4" s="91"/>
      <c r="L4" s="91"/>
      <c r="M4" s="91"/>
      <c r="N4" s="91"/>
      <c r="O4" s="91"/>
      <c r="P4" s="91"/>
      <c r="Q4" s="91"/>
      <c r="R4" s="91"/>
      <c r="S4" s="91"/>
      <c r="T4" s="91"/>
      <c r="U4" s="91"/>
      <c r="V4" s="107" t="s">
        <v>5</v>
      </c>
      <c r="W4" s="107" t="s">
        <v>48</v>
      </c>
      <c r="X4" s="107" t="s">
        <v>49</v>
      </c>
      <c r="Y4" s="107" t="s">
        <v>50</v>
      </c>
    </row>
    <row r="5" spans="1:25" ht="11.25" customHeight="1">
      <c r="A5" s="107"/>
      <c r="B5" s="91"/>
      <c r="C5" s="107"/>
      <c r="D5" s="107" t="s">
        <v>51</v>
      </c>
      <c r="E5" s="107" t="s">
        <v>52</v>
      </c>
      <c r="F5" s="107" t="s">
        <v>53</v>
      </c>
      <c r="G5" s="107" t="s">
        <v>54</v>
      </c>
      <c r="H5" s="107" t="s">
        <v>55</v>
      </c>
      <c r="I5" s="107" t="s">
        <v>56</v>
      </c>
      <c r="J5" s="107" t="s">
        <v>57</v>
      </c>
      <c r="K5" s="107" t="s">
        <v>58</v>
      </c>
      <c r="L5" s="107" t="s">
        <v>59</v>
      </c>
      <c r="M5" s="107" t="s">
        <v>60</v>
      </c>
      <c r="N5" s="107" t="s">
        <v>61</v>
      </c>
      <c r="O5" s="107" t="s">
        <v>62</v>
      </c>
      <c r="P5" s="107" t="s">
        <v>63</v>
      </c>
      <c r="Q5" s="107" t="s">
        <v>64</v>
      </c>
      <c r="R5" s="107" t="s">
        <v>65</v>
      </c>
      <c r="S5" s="107" t="s">
        <v>66</v>
      </c>
      <c r="T5" s="107" t="s">
        <v>67</v>
      </c>
      <c r="U5" s="107" t="s">
        <v>68</v>
      </c>
      <c r="V5" s="107"/>
      <c r="W5" s="107"/>
      <c r="X5" s="107"/>
      <c r="Y5" s="107"/>
    </row>
    <row r="6" spans="1:25" ht="32.25" customHeight="1">
      <c r="A6" s="107"/>
      <c r="B6" s="91"/>
      <c r="C6" s="107"/>
      <c r="D6" s="107"/>
      <c r="E6" s="107"/>
      <c r="F6" s="107"/>
      <c r="G6" s="107"/>
      <c r="H6" s="107"/>
      <c r="I6" s="107"/>
      <c r="J6" s="107"/>
      <c r="K6" s="107"/>
      <c r="L6" s="107"/>
      <c r="M6" s="107"/>
      <c r="N6" s="107"/>
      <c r="O6" s="107"/>
      <c r="P6" s="107"/>
      <c r="Q6" s="107"/>
      <c r="R6" s="107"/>
      <c r="S6" s="107"/>
      <c r="T6" s="107"/>
      <c r="U6" s="107"/>
      <c r="V6" s="107"/>
      <c r="W6" s="107"/>
      <c r="X6" s="107"/>
      <c r="Y6" s="107"/>
    </row>
    <row r="7" spans="1:25" ht="16.5" customHeight="1">
      <c r="A7" s="8"/>
      <c r="B7" s="31" t="s">
        <v>69</v>
      </c>
      <c r="C7" s="6">
        <f aca="true" t="shared" si="0" ref="C7:Y7">SUM(C8,C37,C46,C52,C64,C75,C86,C93,C113,C123,C141,C148,C160,C168,C177,C182,C188,C198,C207,C211,C217,C218,C221,C224)</f>
        <v>114000</v>
      </c>
      <c r="D7" s="6">
        <f t="shared" si="0"/>
        <v>45102</v>
      </c>
      <c r="E7" s="6">
        <f t="shared" si="0"/>
        <v>23069</v>
      </c>
      <c r="F7" s="6">
        <f t="shared" si="0"/>
        <v>0</v>
      </c>
      <c r="G7" s="32">
        <f t="shared" si="0"/>
        <v>3252</v>
      </c>
      <c r="H7" s="32">
        <f t="shared" si="0"/>
        <v>24314</v>
      </c>
      <c r="I7" s="32">
        <f t="shared" si="0"/>
        <v>26521</v>
      </c>
      <c r="J7" s="32">
        <f t="shared" si="0"/>
        <v>0</v>
      </c>
      <c r="K7" s="6">
        <f t="shared" si="0"/>
        <v>0</v>
      </c>
      <c r="L7" s="6">
        <f t="shared" si="0"/>
        <v>-23951</v>
      </c>
      <c r="M7" s="6">
        <f t="shared" si="0"/>
        <v>0</v>
      </c>
      <c r="N7" s="6">
        <f t="shared" si="0"/>
        <v>3496</v>
      </c>
      <c r="O7" s="6">
        <f t="shared" si="0"/>
        <v>0</v>
      </c>
      <c r="P7" s="6">
        <f t="shared" si="0"/>
        <v>2846</v>
      </c>
      <c r="Q7" s="6">
        <f t="shared" si="0"/>
        <v>0</v>
      </c>
      <c r="R7" s="6">
        <f t="shared" si="0"/>
        <v>0</v>
      </c>
      <c r="S7" s="6">
        <f t="shared" si="0"/>
        <v>0</v>
      </c>
      <c r="T7" s="6">
        <f t="shared" si="0"/>
        <v>-14445</v>
      </c>
      <c r="U7" s="6">
        <f t="shared" si="0"/>
        <v>0</v>
      </c>
      <c r="V7" s="6">
        <f t="shared" si="0"/>
        <v>159102</v>
      </c>
      <c r="W7" s="6">
        <f t="shared" si="0"/>
        <v>146033</v>
      </c>
      <c r="X7" s="6">
        <f t="shared" si="0"/>
        <v>13069</v>
      </c>
      <c r="Y7" s="6">
        <f t="shared" si="0"/>
        <v>13069</v>
      </c>
    </row>
    <row r="8" spans="1:25" ht="16.5" customHeight="1">
      <c r="A8" s="8">
        <v>201</v>
      </c>
      <c r="B8" s="33" t="s">
        <v>70</v>
      </c>
      <c r="C8" s="6">
        <f aca="true" t="shared" si="1" ref="C8:Y8">SUM(C9:C36)</f>
        <v>12811</v>
      </c>
      <c r="D8" s="34">
        <f t="shared" si="1"/>
        <v>4527</v>
      </c>
      <c r="E8" s="6">
        <f t="shared" si="1"/>
        <v>228</v>
      </c>
      <c r="F8" s="6">
        <f t="shared" si="1"/>
        <v>0</v>
      </c>
      <c r="G8" s="32">
        <f t="shared" si="1"/>
        <v>0</v>
      </c>
      <c r="H8" s="32">
        <f t="shared" si="1"/>
        <v>164</v>
      </c>
      <c r="I8" s="32">
        <f t="shared" si="1"/>
        <v>23</v>
      </c>
      <c r="J8" s="32">
        <f t="shared" si="1"/>
        <v>873</v>
      </c>
      <c r="K8" s="6">
        <f t="shared" si="1"/>
        <v>3239</v>
      </c>
      <c r="L8" s="6">
        <f t="shared" si="1"/>
        <v>0</v>
      </c>
      <c r="M8" s="6">
        <f t="shared" si="1"/>
        <v>0</v>
      </c>
      <c r="N8" s="36">
        <f t="shared" si="1"/>
        <v>0</v>
      </c>
      <c r="O8" s="6">
        <f t="shared" si="1"/>
        <v>0</v>
      </c>
      <c r="P8" s="6">
        <f t="shared" si="1"/>
        <v>0</v>
      </c>
      <c r="Q8" s="32">
        <f t="shared" si="1"/>
        <v>0</v>
      </c>
      <c r="R8" s="32">
        <f t="shared" si="1"/>
        <v>0</v>
      </c>
      <c r="S8" s="6">
        <f t="shared" si="1"/>
        <v>0</v>
      </c>
      <c r="T8" s="6">
        <f t="shared" si="1"/>
        <v>0</v>
      </c>
      <c r="U8" s="6">
        <f t="shared" si="1"/>
        <v>0</v>
      </c>
      <c r="V8" s="36">
        <f t="shared" si="1"/>
        <v>17338</v>
      </c>
      <c r="W8" s="6">
        <f t="shared" si="1"/>
        <v>17161</v>
      </c>
      <c r="X8" s="6">
        <f t="shared" si="1"/>
        <v>177</v>
      </c>
      <c r="Y8" s="6">
        <f t="shared" si="1"/>
        <v>177</v>
      </c>
    </row>
    <row r="9" spans="1:25" ht="16.5" customHeight="1">
      <c r="A9" s="8">
        <v>20101</v>
      </c>
      <c r="B9" s="35" t="s">
        <v>71</v>
      </c>
      <c r="C9" s="36">
        <v>587</v>
      </c>
      <c r="D9" s="6">
        <f aca="true" t="shared" si="2" ref="D9:D36">SUM(E9:U9)</f>
        <v>197</v>
      </c>
      <c r="E9" s="6">
        <v>4</v>
      </c>
      <c r="F9" s="6">
        <v>0</v>
      </c>
      <c r="G9" s="32">
        <v>0</v>
      </c>
      <c r="H9" s="32">
        <v>0</v>
      </c>
      <c r="I9" s="32">
        <v>0</v>
      </c>
      <c r="J9" s="32">
        <v>40</v>
      </c>
      <c r="K9" s="6">
        <v>153</v>
      </c>
      <c r="L9" s="6">
        <v>0</v>
      </c>
      <c r="M9" s="6">
        <v>0</v>
      </c>
      <c r="N9" s="6">
        <v>0</v>
      </c>
      <c r="O9" s="6">
        <v>0</v>
      </c>
      <c r="P9" s="6">
        <v>0</v>
      </c>
      <c r="Q9" s="32">
        <v>0</v>
      </c>
      <c r="R9" s="32">
        <v>0</v>
      </c>
      <c r="S9" s="6">
        <v>0</v>
      </c>
      <c r="T9" s="6">
        <v>0</v>
      </c>
      <c r="U9" s="6">
        <v>0</v>
      </c>
      <c r="V9" s="6">
        <f aca="true" t="shared" si="3" ref="V9:V36">C9+D9</f>
        <v>784</v>
      </c>
      <c r="W9" s="6">
        <f>'[1]L02'!C7</f>
        <v>782</v>
      </c>
      <c r="X9" s="6">
        <f aca="true" t="shared" si="4" ref="X9:X36">V9-W9</f>
        <v>2</v>
      </c>
      <c r="Y9" s="6">
        <v>2</v>
      </c>
    </row>
    <row r="10" spans="1:25" ht="16.5" customHeight="1">
      <c r="A10" s="8">
        <v>20102</v>
      </c>
      <c r="B10" s="35" t="s">
        <v>72</v>
      </c>
      <c r="C10" s="6">
        <v>471</v>
      </c>
      <c r="D10" s="6">
        <f t="shared" si="2"/>
        <v>138</v>
      </c>
      <c r="E10" s="6">
        <v>0</v>
      </c>
      <c r="F10" s="6">
        <v>0</v>
      </c>
      <c r="G10" s="32">
        <v>0</v>
      </c>
      <c r="H10" s="32">
        <v>0</v>
      </c>
      <c r="I10" s="32">
        <v>0</v>
      </c>
      <c r="J10" s="32">
        <v>55</v>
      </c>
      <c r="K10" s="6">
        <v>83</v>
      </c>
      <c r="L10" s="6">
        <v>0</v>
      </c>
      <c r="M10" s="6">
        <v>0</v>
      </c>
      <c r="N10" s="6">
        <v>0</v>
      </c>
      <c r="O10" s="6">
        <v>0</v>
      </c>
      <c r="P10" s="6">
        <v>0</v>
      </c>
      <c r="Q10" s="32">
        <v>0</v>
      </c>
      <c r="R10" s="32">
        <v>0</v>
      </c>
      <c r="S10" s="6">
        <v>0</v>
      </c>
      <c r="T10" s="6">
        <v>0</v>
      </c>
      <c r="U10" s="6">
        <v>0</v>
      </c>
      <c r="V10" s="6">
        <f t="shared" si="3"/>
        <v>609</v>
      </c>
      <c r="W10" s="6">
        <f>'[1]L02'!C19</f>
        <v>609</v>
      </c>
      <c r="X10" s="6">
        <f t="shared" si="4"/>
        <v>0</v>
      </c>
      <c r="Y10" s="6">
        <v>0</v>
      </c>
    </row>
    <row r="11" spans="1:25" ht="16.5" customHeight="1">
      <c r="A11" s="8">
        <v>20103</v>
      </c>
      <c r="B11" s="35" t="s">
        <v>73</v>
      </c>
      <c r="C11" s="6">
        <v>5936</v>
      </c>
      <c r="D11" s="6">
        <f t="shared" si="2"/>
        <v>574</v>
      </c>
      <c r="E11" s="6">
        <v>12</v>
      </c>
      <c r="F11" s="6">
        <v>0</v>
      </c>
      <c r="G11" s="32">
        <v>0</v>
      </c>
      <c r="H11" s="32">
        <v>124</v>
      </c>
      <c r="I11" s="32">
        <v>23</v>
      </c>
      <c r="J11" s="32">
        <v>204</v>
      </c>
      <c r="K11" s="37">
        <v>211</v>
      </c>
      <c r="L11" s="6">
        <v>0</v>
      </c>
      <c r="M11" s="6">
        <v>0</v>
      </c>
      <c r="N11" s="6">
        <v>0</v>
      </c>
      <c r="O11" s="6">
        <v>0</v>
      </c>
      <c r="P11" s="6">
        <v>0</v>
      </c>
      <c r="Q11" s="32">
        <v>0</v>
      </c>
      <c r="R11" s="32">
        <v>0</v>
      </c>
      <c r="S11" s="6">
        <v>0</v>
      </c>
      <c r="T11" s="6">
        <v>0</v>
      </c>
      <c r="U11" s="6">
        <v>0</v>
      </c>
      <c r="V11" s="6">
        <f t="shared" si="3"/>
        <v>6510</v>
      </c>
      <c r="W11" s="6">
        <f>'[1]L02'!C28</f>
        <v>6457</v>
      </c>
      <c r="X11" s="6">
        <f t="shared" si="4"/>
        <v>53</v>
      </c>
      <c r="Y11" s="6">
        <v>53</v>
      </c>
    </row>
    <row r="12" spans="1:25" ht="16.5" customHeight="1">
      <c r="A12" s="8">
        <v>20104</v>
      </c>
      <c r="B12" s="35" t="s">
        <v>74</v>
      </c>
      <c r="C12" s="6">
        <v>280</v>
      </c>
      <c r="D12" s="6">
        <f t="shared" si="2"/>
        <v>155</v>
      </c>
      <c r="E12" s="6">
        <v>33</v>
      </c>
      <c r="F12" s="6">
        <v>0</v>
      </c>
      <c r="G12" s="32">
        <v>0</v>
      </c>
      <c r="H12" s="32">
        <v>0</v>
      </c>
      <c r="I12" s="32">
        <v>0</v>
      </c>
      <c r="J12" s="44">
        <v>15</v>
      </c>
      <c r="K12" s="37">
        <v>107</v>
      </c>
      <c r="L12" s="34">
        <v>0</v>
      </c>
      <c r="M12" s="6">
        <v>0</v>
      </c>
      <c r="N12" s="6">
        <v>0</v>
      </c>
      <c r="O12" s="6">
        <v>0</v>
      </c>
      <c r="P12" s="6">
        <v>0</v>
      </c>
      <c r="Q12" s="32">
        <v>0</v>
      </c>
      <c r="R12" s="32">
        <v>0</v>
      </c>
      <c r="S12" s="6">
        <v>0</v>
      </c>
      <c r="T12" s="6">
        <v>0</v>
      </c>
      <c r="U12" s="6">
        <v>0</v>
      </c>
      <c r="V12" s="6">
        <f t="shared" si="3"/>
        <v>435</v>
      </c>
      <c r="W12" s="6">
        <f>'[1]L02'!C40</f>
        <v>425</v>
      </c>
      <c r="X12" s="6">
        <f t="shared" si="4"/>
        <v>10</v>
      </c>
      <c r="Y12" s="6">
        <v>10</v>
      </c>
    </row>
    <row r="13" spans="1:25" ht="16.5" customHeight="1">
      <c r="A13" s="8">
        <v>20105</v>
      </c>
      <c r="B13" s="35" t="s">
        <v>75</v>
      </c>
      <c r="C13" s="6">
        <v>159</v>
      </c>
      <c r="D13" s="6">
        <f t="shared" si="2"/>
        <v>111</v>
      </c>
      <c r="E13" s="6">
        <v>12</v>
      </c>
      <c r="F13" s="6">
        <v>0</v>
      </c>
      <c r="G13" s="32">
        <v>0</v>
      </c>
      <c r="H13" s="32">
        <v>0</v>
      </c>
      <c r="I13" s="32">
        <v>0</v>
      </c>
      <c r="J13" s="44">
        <v>14</v>
      </c>
      <c r="K13" s="6">
        <v>85</v>
      </c>
      <c r="L13" s="34">
        <v>0</v>
      </c>
      <c r="M13" s="6">
        <v>0</v>
      </c>
      <c r="N13" s="6">
        <v>0</v>
      </c>
      <c r="O13" s="6">
        <v>0</v>
      </c>
      <c r="P13" s="6">
        <v>0</v>
      </c>
      <c r="Q13" s="32">
        <v>0</v>
      </c>
      <c r="R13" s="32">
        <v>0</v>
      </c>
      <c r="S13" s="6">
        <v>0</v>
      </c>
      <c r="T13" s="6">
        <v>0</v>
      </c>
      <c r="U13" s="6">
        <v>0</v>
      </c>
      <c r="V13" s="6">
        <f t="shared" si="3"/>
        <v>270</v>
      </c>
      <c r="W13" s="6">
        <f>'[1]L02'!C52</f>
        <v>259</v>
      </c>
      <c r="X13" s="6">
        <f t="shared" si="4"/>
        <v>11</v>
      </c>
      <c r="Y13" s="6">
        <v>11</v>
      </c>
    </row>
    <row r="14" spans="1:25" ht="16.5" customHeight="1">
      <c r="A14" s="8">
        <v>20106</v>
      </c>
      <c r="B14" s="35" t="s">
        <v>76</v>
      </c>
      <c r="C14" s="6">
        <v>484</v>
      </c>
      <c r="D14" s="6">
        <f t="shared" si="2"/>
        <v>180</v>
      </c>
      <c r="E14" s="6">
        <v>3</v>
      </c>
      <c r="F14" s="37">
        <v>0</v>
      </c>
      <c r="G14" s="32">
        <v>0</v>
      </c>
      <c r="H14" s="32">
        <v>2</v>
      </c>
      <c r="I14" s="32">
        <v>0</v>
      </c>
      <c r="J14" s="32">
        <v>9</v>
      </c>
      <c r="K14" s="36">
        <v>166</v>
      </c>
      <c r="L14" s="6">
        <v>0</v>
      </c>
      <c r="M14" s="6">
        <v>0</v>
      </c>
      <c r="N14" s="6">
        <v>0</v>
      </c>
      <c r="O14" s="6">
        <v>0</v>
      </c>
      <c r="P14" s="6">
        <v>0</v>
      </c>
      <c r="Q14" s="32">
        <v>0</v>
      </c>
      <c r="R14" s="32">
        <v>0</v>
      </c>
      <c r="S14" s="6">
        <v>0</v>
      </c>
      <c r="T14" s="6">
        <v>0</v>
      </c>
      <c r="U14" s="6">
        <v>0</v>
      </c>
      <c r="V14" s="6">
        <f t="shared" si="3"/>
        <v>664</v>
      </c>
      <c r="W14" s="6">
        <f>'[1]L02'!C63</f>
        <v>658</v>
      </c>
      <c r="X14" s="6">
        <f t="shared" si="4"/>
        <v>6</v>
      </c>
      <c r="Y14" s="6">
        <v>6</v>
      </c>
    </row>
    <row r="15" spans="1:25" ht="16.5" customHeight="1">
      <c r="A15" s="8">
        <v>20107</v>
      </c>
      <c r="B15" s="35" t="s">
        <v>77</v>
      </c>
      <c r="C15" s="6">
        <v>1500</v>
      </c>
      <c r="D15" s="6">
        <f t="shared" si="2"/>
        <v>-73</v>
      </c>
      <c r="E15" s="38">
        <v>0</v>
      </c>
      <c r="F15" s="6">
        <v>0</v>
      </c>
      <c r="G15" s="39">
        <v>0</v>
      </c>
      <c r="H15" s="32">
        <v>0</v>
      </c>
      <c r="I15" s="32">
        <v>0</v>
      </c>
      <c r="J15" s="32">
        <v>0</v>
      </c>
      <c r="K15" s="6">
        <v>-73</v>
      </c>
      <c r="L15" s="6">
        <v>0</v>
      </c>
      <c r="M15" s="6">
        <v>0</v>
      </c>
      <c r="N15" s="6">
        <v>0</v>
      </c>
      <c r="O15" s="6">
        <v>0</v>
      </c>
      <c r="P15" s="6">
        <v>0</v>
      </c>
      <c r="Q15" s="32">
        <v>0</v>
      </c>
      <c r="R15" s="32">
        <v>0</v>
      </c>
      <c r="S15" s="6">
        <v>0</v>
      </c>
      <c r="T15" s="6">
        <v>0</v>
      </c>
      <c r="U15" s="6">
        <v>0</v>
      </c>
      <c r="V15" s="6">
        <f t="shared" si="3"/>
        <v>1427</v>
      </c>
      <c r="W15" s="6">
        <f>'[1]L02'!C74</f>
        <v>1427</v>
      </c>
      <c r="X15" s="6">
        <f t="shared" si="4"/>
        <v>0</v>
      </c>
      <c r="Y15" s="6">
        <v>0</v>
      </c>
    </row>
    <row r="16" spans="1:25" ht="16.5" customHeight="1">
      <c r="A16" s="8">
        <v>20108</v>
      </c>
      <c r="B16" s="35" t="s">
        <v>78</v>
      </c>
      <c r="C16" s="6">
        <v>152</v>
      </c>
      <c r="D16" s="6">
        <f t="shared" si="2"/>
        <v>57</v>
      </c>
      <c r="E16" s="6">
        <v>3</v>
      </c>
      <c r="F16" s="36">
        <v>0</v>
      </c>
      <c r="G16" s="32">
        <v>0</v>
      </c>
      <c r="H16" s="32">
        <v>12</v>
      </c>
      <c r="I16" s="32">
        <v>0</v>
      </c>
      <c r="J16" s="32">
        <v>0</v>
      </c>
      <c r="K16" s="6">
        <v>42</v>
      </c>
      <c r="L16" s="6">
        <v>0</v>
      </c>
      <c r="M16" s="6">
        <v>0</v>
      </c>
      <c r="N16" s="6">
        <v>0</v>
      </c>
      <c r="O16" s="6">
        <v>0</v>
      </c>
      <c r="P16" s="6">
        <v>0</v>
      </c>
      <c r="Q16" s="32">
        <v>0</v>
      </c>
      <c r="R16" s="32">
        <v>0</v>
      </c>
      <c r="S16" s="6">
        <v>0</v>
      </c>
      <c r="T16" s="6">
        <v>0</v>
      </c>
      <c r="U16" s="6">
        <v>0</v>
      </c>
      <c r="V16" s="6">
        <f t="shared" si="3"/>
        <v>209</v>
      </c>
      <c r="W16" s="6">
        <f>'[1]L02'!C86</f>
        <v>203</v>
      </c>
      <c r="X16" s="6">
        <f t="shared" si="4"/>
        <v>6</v>
      </c>
      <c r="Y16" s="6">
        <v>6</v>
      </c>
    </row>
    <row r="17" spans="1:25" ht="16.5" customHeight="1">
      <c r="A17" s="8">
        <v>20109</v>
      </c>
      <c r="B17" s="35" t="s">
        <v>79</v>
      </c>
      <c r="C17" s="6">
        <v>0</v>
      </c>
      <c r="D17" s="6">
        <f t="shared" si="2"/>
        <v>0</v>
      </c>
      <c r="E17" s="6">
        <v>0</v>
      </c>
      <c r="F17" s="6">
        <v>0</v>
      </c>
      <c r="G17" s="32">
        <v>0</v>
      </c>
      <c r="H17" s="32">
        <v>0</v>
      </c>
      <c r="I17" s="32">
        <v>0</v>
      </c>
      <c r="J17" s="32">
        <v>0</v>
      </c>
      <c r="K17" s="6">
        <v>0</v>
      </c>
      <c r="L17" s="6">
        <v>0</v>
      </c>
      <c r="M17" s="6">
        <v>0</v>
      </c>
      <c r="N17" s="6">
        <v>0</v>
      </c>
      <c r="O17" s="6">
        <v>0</v>
      </c>
      <c r="P17" s="6">
        <v>0</v>
      </c>
      <c r="Q17" s="32">
        <v>0</v>
      </c>
      <c r="R17" s="32">
        <v>0</v>
      </c>
      <c r="S17" s="6">
        <v>0</v>
      </c>
      <c r="T17" s="6">
        <v>0</v>
      </c>
      <c r="U17" s="6">
        <v>0</v>
      </c>
      <c r="V17" s="6">
        <f t="shared" si="3"/>
        <v>0</v>
      </c>
      <c r="W17" s="6">
        <f>'[1]L02'!C95</f>
        <v>0</v>
      </c>
      <c r="X17" s="6">
        <f t="shared" si="4"/>
        <v>0</v>
      </c>
      <c r="Y17" s="6">
        <v>0</v>
      </c>
    </row>
    <row r="18" spans="1:25" ht="16.5" customHeight="1">
      <c r="A18" s="8">
        <v>20110</v>
      </c>
      <c r="B18" s="35" t="s">
        <v>80</v>
      </c>
      <c r="C18" s="37">
        <v>149</v>
      </c>
      <c r="D18" s="6">
        <f t="shared" si="2"/>
        <v>42</v>
      </c>
      <c r="E18" s="6">
        <v>0</v>
      </c>
      <c r="F18" s="6">
        <v>0</v>
      </c>
      <c r="G18" s="32">
        <v>0</v>
      </c>
      <c r="H18" s="32">
        <v>0</v>
      </c>
      <c r="I18" s="32">
        <v>0</v>
      </c>
      <c r="J18" s="32">
        <v>3</v>
      </c>
      <c r="K18" s="6">
        <v>39</v>
      </c>
      <c r="L18" s="6">
        <v>0</v>
      </c>
      <c r="M18" s="6">
        <v>0</v>
      </c>
      <c r="N18" s="6">
        <v>0</v>
      </c>
      <c r="O18" s="6">
        <v>0</v>
      </c>
      <c r="P18" s="6">
        <v>0</v>
      </c>
      <c r="Q18" s="32">
        <v>0</v>
      </c>
      <c r="R18" s="32">
        <v>0</v>
      </c>
      <c r="S18" s="6">
        <v>0</v>
      </c>
      <c r="T18" s="6">
        <v>0</v>
      </c>
      <c r="U18" s="6">
        <v>0</v>
      </c>
      <c r="V18" s="6">
        <f t="shared" si="3"/>
        <v>191</v>
      </c>
      <c r="W18" s="6">
        <f>'[1]L02'!C105</f>
        <v>191</v>
      </c>
      <c r="X18" s="6">
        <f t="shared" si="4"/>
        <v>0</v>
      </c>
      <c r="Y18" s="6">
        <v>0</v>
      </c>
    </row>
    <row r="19" spans="1:25" ht="16.5" customHeight="1">
      <c r="A19" s="8">
        <v>20111</v>
      </c>
      <c r="B19" s="35" t="s">
        <v>81</v>
      </c>
      <c r="C19" s="6">
        <v>389</v>
      </c>
      <c r="D19" s="34">
        <f t="shared" si="2"/>
        <v>168</v>
      </c>
      <c r="E19" s="6">
        <v>0</v>
      </c>
      <c r="F19" s="6">
        <v>0</v>
      </c>
      <c r="G19" s="32">
        <v>0</v>
      </c>
      <c r="H19" s="32">
        <v>0</v>
      </c>
      <c r="I19" s="32">
        <v>0</v>
      </c>
      <c r="J19" s="32">
        <v>15</v>
      </c>
      <c r="K19" s="6">
        <v>153</v>
      </c>
      <c r="L19" s="6">
        <v>0</v>
      </c>
      <c r="M19" s="6">
        <v>0</v>
      </c>
      <c r="N19" s="6">
        <v>0</v>
      </c>
      <c r="O19" s="6">
        <v>0</v>
      </c>
      <c r="P19" s="6">
        <v>0</v>
      </c>
      <c r="Q19" s="32">
        <v>0</v>
      </c>
      <c r="R19" s="32">
        <v>0</v>
      </c>
      <c r="S19" s="6">
        <v>0</v>
      </c>
      <c r="T19" s="6">
        <v>0</v>
      </c>
      <c r="U19" s="6">
        <v>0</v>
      </c>
      <c r="V19" s="6">
        <f t="shared" si="3"/>
        <v>557</v>
      </c>
      <c r="W19" s="6">
        <f>'[1]L02'!C120</f>
        <v>542</v>
      </c>
      <c r="X19" s="6">
        <f t="shared" si="4"/>
        <v>15</v>
      </c>
      <c r="Y19" s="6">
        <v>15</v>
      </c>
    </row>
    <row r="20" spans="1:25" ht="16.5" customHeight="1">
      <c r="A20" s="8">
        <v>20113</v>
      </c>
      <c r="B20" s="35" t="s">
        <v>82</v>
      </c>
      <c r="C20" s="36">
        <v>459</v>
      </c>
      <c r="D20" s="6">
        <f t="shared" si="2"/>
        <v>194</v>
      </c>
      <c r="E20" s="6">
        <v>3</v>
      </c>
      <c r="F20" s="6">
        <v>0</v>
      </c>
      <c r="G20" s="32">
        <v>0</v>
      </c>
      <c r="H20" s="32">
        <v>0</v>
      </c>
      <c r="I20" s="32">
        <v>0</v>
      </c>
      <c r="J20" s="32">
        <v>16</v>
      </c>
      <c r="K20" s="6">
        <v>175</v>
      </c>
      <c r="L20" s="6">
        <v>0</v>
      </c>
      <c r="M20" s="6">
        <v>0</v>
      </c>
      <c r="N20" s="6">
        <v>0</v>
      </c>
      <c r="O20" s="6">
        <v>0</v>
      </c>
      <c r="P20" s="6">
        <v>0</v>
      </c>
      <c r="Q20" s="32">
        <v>0</v>
      </c>
      <c r="R20" s="32">
        <v>0</v>
      </c>
      <c r="S20" s="6">
        <v>0</v>
      </c>
      <c r="T20" s="6">
        <v>0</v>
      </c>
      <c r="U20" s="6">
        <v>0</v>
      </c>
      <c r="V20" s="6">
        <f t="shared" si="3"/>
        <v>653</v>
      </c>
      <c r="W20" s="6">
        <f>'[1]L02'!C129</f>
        <v>653</v>
      </c>
      <c r="X20" s="6">
        <f t="shared" si="4"/>
        <v>0</v>
      </c>
      <c r="Y20" s="6">
        <v>0</v>
      </c>
    </row>
    <row r="21" spans="1:25" ht="16.5" customHeight="1">
      <c r="A21" s="8">
        <v>20114</v>
      </c>
      <c r="B21" s="35" t="s">
        <v>83</v>
      </c>
      <c r="C21" s="6">
        <v>0</v>
      </c>
      <c r="D21" s="6">
        <f t="shared" si="2"/>
        <v>0</v>
      </c>
      <c r="E21" s="6">
        <v>0</v>
      </c>
      <c r="F21" s="6">
        <v>0</v>
      </c>
      <c r="G21" s="32">
        <v>0</v>
      </c>
      <c r="H21" s="32">
        <v>0</v>
      </c>
      <c r="I21" s="32">
        <v>0</v>
      </c>
      <c r="J21" s="32">
        <v>0</v>
      </c>
      <c r="K21" s="6">
        <v>0</v>
      </c>
      <c r="L21" s="6">
        <v>0</v>
      </c>
      <c r="M21" s="6">
        <v>0</v>
      </c>
      <c r="N21" s="6">
        <v>0</v>
      </c>
      <c r="O21" s="6">
        <v>0</v>
      </c>
      <c r="P21" s="6">
        <v>0</v>
      </c>
      <c r="Q21" s="32">
        <v>0</v>
      </c>
      <c r="R21" s="32">
        <v>0</v>
      </c>
      <c r="S21" s="6">
        <v>0</v>
      </c>
      <c r="T21" s="6">
        <v>0</v>
      </c>
      <c r="U21" s="6">
        <v>0</v>
      </c>
      <c r="V21" s="6">
        <f t="shared" si="3"/>
        <v>0</v>
      </c>
      <c r="W21" s="6">
        <f>'[1]L02'!C140</f>
        <v>0</v>
      </c>
      <c r="X21" s="6">
        <f t="shared" si="4"/>
        <v>0</v>
      </c>
      <c r="Y21" s="6">
        <v>0</v>
      </c>
    </row>
    <row r="22" spans="1:25" ht="16.5" customHeight="1">
      <c r="A22" s="8">
        <v>20115</v>
      </c>
      <c r="B22" s="35" t="s">
        <v>84</v>
      </c>
      <c r="C22" s="6">
        <v>0</v>
      </c>
      <c r="D22" s="6">
        <f t="shared" si="2"/>
        <v>1900</v>
      </c>
      <c r="E22" s="6">
        <v>117</v>
      </c>
      <c r="F22" s="6">
        <v>0</v>
      </c>
      <c r="G22" s="32">
        <v>0</v>
      </c>
      <c r="H22" s="32">
        <v>0</v>
      </c>
      <c r="I22" s="32">
        <v>0</v>
      </c>
      <c r="J22" s="32">
        <v>150</v>
      </c>
      <c r="K22" s="6">
        <v>1633</v>
      </c>
      <c r="L22" s="6">
        <v>0</v>
      </c>
      <c r="M22" s="6">
        <v>0</v>
      </c>
      <c r="N22" s="6">
        <v>0</v>
      </c>
      <c r="O22" s="6">
        <v>0</v>
      </c>
      <c r="P22" s="6">
        <v>0</v>
      </c>
      <c r="Q22" s="32">
        <v>0</v>
      </c>
      <c r="R22" s="32">
        <v>0</v>
      </c>
      <c r="S22" s="6">
        <v>0</v>
      </c>
      <c r="T22" s="6">
        <v>0</v>
      </c>
      <c r="U22" s="6">
        <v>0</v>
      </c>
      <c r="V22" s="6">
        <f t="shared" si="3"/>
        <v>1900</v>
      </c>
      <c r="W22" s="6">
        <f>'[1]L02'!C152</f>
        <v>1876</v>
      </c>
      <c r="X22" s="6">
        <f t="shared" si="4"/>
        <v>24</v>
      </c>
      <c r="Y22" s="6">
        <v>24</v>
      </c>
    </row>
    <row r="23" spans="1:25" ht="16.5" customHeight="1">
      <c r="A23" s="8">
        <v>20117</v>
      </c>
      <c r="B23" s="35" t="s">
        <v>85</v>
      </c>
      <c r="C23" s="6">
        <v>0</v>
      </c>
      <c r="D23" s="6">
        <f t="shared" si="2"/>
        <v>0</v>
      </c>
      <c r="E23" s="6">
        <v>0</v>
      </c>
      <c r="F23" s="6">
        <v>0</v>
      </c>
      <c r="G23" s="32">
        <v>0</v>
      </c>
      <c r="H23" s="32">
        <v>0</v>
      </c>
      <c r="I23" s="32">
        <v>0</v>
      </c>
      <c r="J23" s="32">
        <v>0</v>
      </c>
      <c r="K23" s="6">
        <v>0</v>
      </c>
      <c r="L23" s="6">
        <v>0</v>
      </c>
      <c r="M23" s="6">
        <v>0</v>
      </c>
      <c r="N23" s="6">
        <v>0</v>
      </c>
      <c r="O23" s="6">
        <v>0</v>
      </c>
      <c r="P23" s="6">
        <v>0</v>
      </c>
      <c r="Q23" s="32">
        <v>0</v>
      </c>
      <c r="R23" s="32">
        <v>0</v>
      </c>
      <c r="S23" s="6">
        <v>0</v>
      </c>
      <c r="T23" s="6">
        <v>0</v>
      </c>
      <c r="U23" s="6">
        <v>0</v>
      </c>
      <c r="V23" s="6">
        <f t="shared" si="3"/>
        <v>0</v>
      </c>
      <c r="W23" s="6">
        <f>'[1]L02'!C162</f>
        <v>0</v>
      </c>
      <c r="X23" s="6">
        <f t="shared" si="4"/>
        <v>0</v>
      </c>
      <c r="Y23" s="6">
        <v>0</v>
      </c>
    </row>
    <row r="24" spans="1:25" ht="16.5" customHeight="1">
      <c r="A24" s="8">
        <v>20123</v>
      </c>
      <c r="B24" s="35" t="s">
        <v>86</v>
      </c>
      <c r="C24" s="6">
        <v>0</v>
      </c>
      <c r="D24" s="6">
        <f t="shared" si="2"/>
        <v>0</v>
      </c>
      <c r="E24" s="6">
        <v>0</v>
      </c>
      <c r="F24" s="6">
        <v>0</v>
      </c>
      <c r="G24" s="32">
        <v>0</v>
      </c>
      <c r="H24" s="32">
        <v>0</v>
      </c>
      <c r="I24" s="32">
        <v>0</v>
      </c>
      <c r="J24" s="32">
        <v>0</v>
      </c>
      <c r="K24" s="6">
        <v>0</v>
      </c>
      <c r="L24" s="6">
        <v>0</v>
      </c>
      <c r="M24" s="6">
        <v>0</v>
      </c>
      <c r="N24" s="6">
        <v>0</v>
      </c>
      <c r="O24" s="6">
        <v>0</v>
      </c>
      <c r="P24" s="6">
        <v>0</v>
      </c>
      <c r="Q24" s="32">
        <v>0</v>
      </c>
      <c r="R24" s="32">
        <v>0</v>
      </c>
      <c r="S24" s="6">
        <v>0</v>
      </c>
      <c r="T24" s="6">
        <v>0</v>
      </c>
      <c r="U24" s="6">
        <v>0</v>
      </c>
      <c r="V24" s="6">
        <f t="shared" si="3"/>
        <v>0</v>
      </c>
      <c r="W24" s="6">
        <f>'[1]L02'!C175</f>
        <v>0</v>
      </c>
      <c r="X24" s="6">
        <f t="shared" si="4"/>
        <v>0</v>
      </c>
      <c r="Y24" s="6">
        <v>0</v>
      </c>
    </row>
    <row r="25" spans="1:25" ht="16.5" customHeight="1">
      <c r="A25" s="8">
        <v>20124</v>
      </c>
      <c r="B25" s="35" t="s">
        <v>87</v>
      </c>
      <c r="C25" s="6">
        <v>110</v>
      </c>
      <c r="D25" s="6">
        <f t="shared" si="2"/>
        <v>34</v>
      </c>
      <c r="E25" s="6">
        <v>2</v>
      </c>
      <c r="F25" s="6">
        <v>0</v>
      </c>
      <c r="G25" s="32">
        <v>0</v>
      </c>
      <c r="H25" s="32">
        <v>0</v>
      </c>
      <c r="I25" s="32">
        <v>0</v>
      </c>
      <c r="J25" s="32">
        <v>0</v>
      </c>
      <c r="K25" s="6">
        <v>32</v>
      </c>
      <c r="L25" s="6">
        <v>0</v>
      </c>
      <c r="M25" s="6">
        <v>0</v>
      </c>
      <c r="N25" s="6">
        <v>0</v>
      </c>
      <c r="O25" s="6">
        <v>0</v>
      </c>
      <c r="P25" s="6">
        <v>0</v>
      </c>
      <c r="Q25" s="32">
        <v>0</v>
      </c>
      <c r="R25" s="32">
        <v>0</v>
      </c>
      <c r="S25" s="6">
        <v>0</v>
      </c>
      <c r="T25" s="6">
        <v>0</v>
      </c>
      <c r="U25" s="6">
        <v>0</v>
      </c>
      <c r="V25" s="6">
        <f t="shared" si="3"/>
        <v>144</v>
      </c>
      <c r="W25" s="6">
        <f>'[1]L02'!C182</f>
        <v>143</v>
      </c>
      <c r="X25" s="6">
        <f t="shared" si="4"/>
        <v>1</v>
      </c>
      <c r="Y25" s="6">
        <v>1</v>
      </c>
    </row>
    <row r="26" spans="1:25" ht="16.5" customHeight="1">
      <c r="A26" s="8">
        <v>20125</v>
      </c>
      <c r="B26" s="35" t="s">
        <v>88</v>
      </c>
      <c r="C26" s="6">
        <v>82</v>
      </c>
      <c r="D26" s="6">
        <f t="shared" si="2"/>
        <v>29</v>
      </c>
      <c r="E26" s="6">
        <v>3</v>
      </c>
      <c r="F26" s="6">
        <v>0</v>
      </c>
      <c r="G26" s="32">
        <v>0</v>
      </c>
      <c r="H26" s="32">
        <v>17</v>
      </c>
      <c r="I26" s="32">
        <v>0</v>
      </c>
      <c r="J26" s="32">
        <v>15</v>
      </c>
      <c r="K26" s="6">
        <v>-6</v>
      </c>
      <c r="L26" s="6">
        <v>0</v>
      </c>
      <c r="M26" s="6">
        <v>0</v>
      </c>
      <c r="N26" s="6">
        <v>0</v>
      </c>
      <c r="O26" s="6">
        <v>0</v>
      </c>
      <c r="P26" s="6">
        <v>0</v>
      </c>
      <c r="Q26" s="32">
        <v>0</v>
      </c>
      <c r="R26" s="32">
        <v>0</v>
      </c>
      <c r="S26" s="6">
        <v>0</v>
      </c>
      <c r="T26" s="6">
        <v>0</v>
      </c>
      <c r="U26" s="6">
        <v>0</v>
      </c>
      <c r="V26" s="6">
        <f t="shared" si="3"/>
        <v>111</v>
      </c>
      <c r="W26" s="6">
        <f>'[1]L02'!C189</f>
        <v>100</v>
      </c>
      <c r="X26" s="6">
        <f t="shared" si="4"/>
        <v>11</v>
      </c>
      <c r="Y26" s="6">
        <v>11</v>
      </c>
    </row>
    <row r="27" spans="1:25" ht="16.5" customHeight="1">
      <c r="A27" s="8">
        <v>20126</v>
      </c>
      <c r="B27" s="35" t="s">
        <v>89</v>
      </c>
      <c r="C27" s="6">
        <v>94</v>
      </c>
      <c r="D27" s="6">
        <f t="shared" si="2"/>
        <v>58</v>
      </c>
      <c r="E27" s="6">
        <v>12</v>
      </c>
      <c r="F27" s="6">
        <v>0</v>
      </c>
      <c r="G27" s="32">
        <v>0</v>
      </c>
      <c r="H27" s="32">
        <v>0</v>
      </c>
      <c r="I27" s="32">
        <v>0</v>
      </c>
      <c r="J27" s="32">
        <v>23</v>
      </c>
      <c r="K27" s="6">
        <v>23</v>
      </c>
      <c r="L27" s="6">
        <v>0</v>
      </c>
      <c r="M27" s="6">
        <v>0</v>
      </c>
      <c r="N27" s="6">
        <v>0</v>
      </c>
      <c r="O27" s="6">
        <v>0</v>
      </c>
      <c r="P27" s="6">
        <v>0</v>
      </c>
      <c r="Q27" s="32">
        <v>0</v>
      </c>
      <c r="R27" s="32">
        <v>0</v>
      </c>
      <c r="S27" s="6">
        <v>0</v>
      </c>
      <c r="T27" s="6">
        <v>0</v>
      </c>
      <c r="U27" s="6">
        <v>0</v>
      </c>
      <c r="V27" s="6">
        <f t="shared" si="3"/>
        <v>152</v>
      </c>
      <c r="W27" s="6">
        <f>'[1]L02'!C198</f>
        <v>148</v>
      </c>
      <c r="X27" s="6">
        <f t="shared" si="4"/>
        <v>4</v>
      </c>
      <c r="Y27" s="6">
        <v>4</v>
      </c>
    </row>
    <row r="28" spans="1:25" ht="16.5" customHeight="1">
      <c r="A28" s="8">
        <v>20128</v>
      </c>
      <c r="B28" s="35" t="s">
        <v>90</v>
      </c>
      <c r="C28" s="6">
        <v>32</v>
      </c>
      <c r="D28" s="6">
        <f t="shared" si="2"/>
        <v>5</v>
      </c>
      <c r="E28" s="6">
        <v>2</v>
      </c>
      <c r="F28" s="6">
        <v>0</v>
      </c>
      <c r="G28" s="32">
        <v>0</v>
      </c>
      <c r="H28" s="32">
        <v>0</v>
      </c>
      <c r="I28" s="32">
        <v>0</v>
      </c>
      <c r="J28" s="32">
        <v>0</v>
      </c>
      <c r="K28" s="6">
        <v>3</v>
      </c>
      <c r="L28" s="6">
        <v>0</v>
      </c>
      <c r="M28" s="6">
        <v>0</v>
      </c>
      <c r="N28" s="6">
        <v>0</v>
      </c>
      <c r="O28" s="6">
        <v>0</v>
      </c>
      <c r="P28" s="6">
        <v>0</v>
      </c>
      <c r="Q28" s="32">
        <v>0</v>
      </c>
      <c r="R28" s="32">
        <v>0</v>
      </c>
      <c r="S28" s="6">
        <v>0</v>
      </c>
      <c r="T28" s="6">
        <v>0</v>
      </c>
      <c r="U28" s="6">
        <v>0</v>
      </c>
      <c r="V28" s="6">
        <f t="shared" si="3"/>
        <v>37</v>
      </c>
      <c r="W28" s="6">
        <f>'[1]L02'!C204</f>
        <v>35</v>
      </c>
      <c r="X28" s="6">
        <f t="shared" si="4"/>
        <v>2</v>
      </c>
      <c r="Y28" s="6">
        <v>2</v>
      </c>
    </row>
    <row r="29" spans="1:25" ht="16.5" customHeight="1">
      <c r="A29" s="8">
        <v>20129</v>
      </c>
      <c r="B29" s="35" t="s">
        <v>91</v>
      </c>
      <c r="C29" s="37">
        <v>308</v>
      </c>
      <c r="D29" s="6">
        <f t="shared" si="2"/>
        <v>103</v>
      </c>
      <c r="E29" s="6">
        <v>3</v>
      </c>
      <c r="F29" s="6">
        <v>0</v>
      </c>
      <c r="G29" s="32">
        <v>0</v>
      </c>
      <c r="H29" s="32">
        <v>1</v>
      </c>
      <c r="I29" s="32">
        <v>0</v>
      </c>
      <c r="J29" s="32">
        <v>26</v>
      </c>
      <c r="K29" s="6">
        <v>73</v>
      </c>
      <c r="L29" s="6">
        <v>0</v>
      </c>
      <c r="M29" s="6">
        <v>0</v>
      </c>
      <c r="N29" s="6">
        <v>0</v>
      </c>
      <c r="O29" s="6">
        <v>0</v>
      </c>
      <c r="P29" s="6">
        <v>0</v>
      </c>
      <c r="Q29" s="32">
        <v>0</v>
      </c>
      <c r="R29" s="32">
        <v>0</v>
      </c>
      <c r="S29" s="6">
        <v>0</v>
      </c>
      <c r="T29" s="6">
        <v>0</v>
      </c>
      <c r="U29" s="6">
        <v>0</v>
      </c>
      <c r="V29" s="6">
        <f t="shared" si="3"/>
        <v>411</v>
      </c>
      <c r="W29" s="6">
        <f>'[1]L02'!C211</f>
        <v>409</v>
      </c>
      <c r="X29" s="6">
        <f t="shared" si="4"/>
        <v>2</v>
      </c>
      <c r="Y29" s="6">
        <v>2</v>
      </c>
    </row>
    <row r="30" spans="1:25" ht="16.5" customHeight="1">
      <c r="A30" s="8">
        <v>20131</v>
      </c>
      <c r="B30" s="35" t="s">
        <v>92</v>
      </c>
      <c r="C30" s="6">
        <v>471</v>
      </c>
      <c r="D30" s="40">
        <f t="shared" si="2"/>
        <v>171</v>
      </c>
      <c r="E30" s="6">
        <v>5</v>
      </c>
      <c r="F30" s="6">
        <v>0</v>
      </c>
      <c r="G30" s="32">
        <v>0</v>
      </c>
      <c r="H30" s="32">
        <v>0</v>
      </c>
      <c r="I30" s="32">
        <v>0</v>
      </c>
      <c r="J30" s="32">
        <v>35</v>
      </c>
      <c r="K30" s="6">
        <v>131</v>
      </c>
      <c r="L30" s="6">
        <v>0</v>
      </c>
      <c r="M30" s="6">
        <v>0</v>
      </c>
      <c r="N30" s="6">
        <v>0</v>
      </c>
      <c r="O30" s="6">
        <v>0</v>
      </c>
      <c r="P30" s="6">
        <v>0</v>
      </c>
      <c r="Q30" s="32">
        <v>0</v>
      </c>
      <c r="R30" s="32">
        <v>0</v>
      </c>
      <c r="S30" s="6">
        <v>0</v>
      </c>
      <c r="T30" s="6">
        <v>0</v>
      </c>
      <c r="U30" s="6">
        <v>0</v>
      </c>
      <c r="V30" s="6">
        <f t="shared" si="3"/>
        <v>642</v>
      </c>
      <c r="W30" s="6">
        <f>'[1]L02'!C219</f>
        <v>637</v>
      </c>
      <c r="X30" s="6">
        <f t="shared" si="4"/>
        <v>5</v>
      </c>
      <c r="Y30" s="6">
        <v>5</v>
      </c>
    </row>
    <row r="31" spans="1:25" ht="16.5" customHeight="1">
      <c r="A31" s="8">
        <v>20132</v>
      </c>
      <c r="B31" s="35" t="s">
        <v>93</v>
      </c>
      <c r="C31" s="41">
        <v>254</v>
      </c>
      <c r="D31" s="6">
        <f t="shared" si="2"/>
        <v>55</v>
      </c>
      <c r="E31" s="34">
        <v>0</v>
      </c>
      <c r="F31" s="6">
        <v>0</v>
      </c>
      <c r="G31" s="32">
        <v>0</v>
      </c>
      <c r="H31" s="32">
        <v>0</v>
      </c>
      <c r="I31" s="32">
        <v>0</v>
      </c>
      <c r="J31" s="32">
        <v>0</v>
      </c>
      <c r="K31" s="6">
        <v>55</v>
      </c>
      <c r="L31" s="6">
        <v>0</v>
      </c>
      <c r="M31" s="6">
        <v>0</v>
      </c>
      <c r="N31" s="6">
        <v>0</v>
      </c>
      <c r="O31" s="6">
        <v>0</v>
      </c>
      <c r="P31" s="6">
        <v>0</v>
      </c>
      <c r="Q31" s="32">
        <v>0</v>
      </c>
      <c r="R31" s="32">
        <v>0</v>
      </c>
      <c r="S31" s="6">
        <v>0</v>
      </c>
      <c r="T31" s="6">
        <v>0</v>
      </c>
      <c r="U31" s="6">
        <v>0</v>
      </c>
      <c r="V31" s="6">
        <f t="shared" si="3"/>
        <v>309</v>
      </c>
      <c r="W31" s="6">
        <f>'[1]L02'!C226</f>
        <v>309</v>
      </c>
      <c r="X31" s="6">
        <f t="shared" si="4"/>
        <v>0</v>
      </c>
      <c r="Y31" s="6">
        <v>0</v>
      </c>
    </row>
    <row r="32" spans="1:25" ht="16.5" customHeight="1">
      <c r="A32" s="8">
        <v>20133</v>
      </c>
      <c r="B32" s="35" t="s">
        <v>94</v>
      </c>
      <c r="C32" s="6">
        <v>248</v>
      </c>
      <c r="D32" s="36">
        <f t="shared" si="2"/>
        <v>210</v>
      </c>
      <c r="E32" s="6">
        <v>0</v>
      </c>
      <c r="F32" s="6">
        <v>0</v>
      </c>
      <c r="G32" s="32">
        <v>0</v>
      </c>
      <c r="H32" s="32">
        <v>0</v>
      </c>
      <c r="I32" s="32">
        <v>0</v>
      </c>
      <c r="J32" s="32">
        <v>154</v>
      </c>
      <c r="K32" s="6">
        <v>56</v>
      </c>
      <c r="L32" s="6">
        <v>0</v>
      </c>
      <c r="M32" s="6">
        <v>0</v>
      </c>
      <c r="N32" s="6">
        <v>0</v>
      </c>
      <c r="O32" s="6">
        <v>0</v>
      </c>
      <c r="P32" s="6">
        <v>0</v>
      </c>
      <c r="Q32" s="32">
        <v>0</v>
      </c>
      <c r="R32" s="32">
        <v>0</v>
      </c>
      <c r="S32" s="6">
        <v>0</v>
      </c>
      <c r="T32" s="6">
        <v>0</v>
      </c>
      <c r="U32" s="6">
        <v>0</v>
      </c>
      <c r="V32" s="6">
        <f t="shared" si="3"/>
        <v>458</v>
      </c>
      <c r="W32" s="6">
        <f>'[1]L02'!C232</f>
        <v>458</v>
      </c>
      <c r="X32" s="6">
        <f t="shared" si="4"/>
        <v>0</v>
      </c>
      <c r="Y32" s="6">
        <v>0</v>
      </c>
    </row>
    <row r="33" spans="1:25" ht="16.5" customHeight="1">
      <c r="A33" s="8">
        <v>20134</v>
      </c>
      <c r="B33" s="35" t="s">
        <v>95</v>
      </c>
      <c r="C33" s="6">
        <v>155</v>
      </c>
      <c r="D33" s="6">
        <f t="shared" si="2"/>
        <v>5</v>
      </c>
      <c r="E33" s="6">
        <v>0</v>
      </c>
      <c r="F33" s="6">
        <v>0</v>
      </c>
      <c r="G33" s="32">
        <v>0</v>
      </c>
      <c r="H33" s="32">
        <v>0</v>
      </c>
      <c r="I33" s="32">
        <v>0</v>
      </c>
      <c r="J33" s="32">
        <v>0</v>
      </c>
      <c r="K33" s="6">
        <v>5</v>
      </c>
      <c r="L33" s="6">
        <v>0</v>
      </c>
      <c r="M33" s="6">
        <v>0</v>
      </c>
      <c r="N33" s="6">
        <v>0</v>
      </c>
      <c r="O33" s="6">
        <v>0</v>
      </c>
      <c r="P33" s="6">
        <v>0</v>
      </c>
      <c r="Q33" s="32">
        <v>0</v>
      </c>
      <c r="R33" s="32">
        <v>0</v>
      </c>
      <c r="S33" s="6">
        <v>0</v>
      </c>
      <c r="T33" s="6">
        <v>0</v>
      </c>
      <c r="U33" s="6">
        <v>0</v>
      </c>
      <c r="V33" s="6">
        <f t="shared" si="3"/>
        <v>160</v>
      </c>
      <c r="W33" s="6">
        <f>'[1]L02'!C238</f>
        <v>160</v>
      </c>
      <c r="X33" s="6">
        <f t="shared" si="4"/>
        <v>0</v>
      </c>
      <c r="Y33" s="6">
        <v>0</v>
      </c>
    </row>
    <row r="34" spans="1:25" ht="16.5" customHeight="1">
      <c r="A34" s="8">
        <v>20135</v>
      </c>
      <c r="B34" s="35" t="s">
        <v>96</v>
      </c>
      <c r="C34" s="37">
        <v>0</v>
      </c>
      <c r="D34" s="6">
        <f t="shared" si="2"/>
        <v>0</v>
      </c>
      <c r="E34" s="6">
        <v>0</v>
      </c>
      <c r="F34" s="6">
        <v>0</v>
      </c>
      <c r="G34" s="32">
        <v>0</v>
      </c>
      <c r="H34" s="32">
        <v>0</v>
      </c>
      <c r="I34" s="32">
        <v>0</v>
      </c>
      <c r="J34" s="32">
        <v>0</v>
      </c>
      <c r="K34" s="6">
        <v>0</v>
      </c>
      <c r="L34" s="6">
        <v>0</v>
      </c>
      <c r="M34" s="6">
        <v>0</v>
      </c>
      <c r="N34" s="6">
        <v>0</v>
      </c>
      <c r="O34" s="6">
        <v>0</v>
      </c>
      <c r="P34" s="6">
        <v>0</v>
      </c>
      <c r="Q34" s="32">
        <v>0</v>
      </c>
      <c r="R34" s="32">
        <v>0</v>
      </c>
      <c r="S34" s="6">
        <v>0</v>
      </c>
      <c r="T34" s="6">
        <v>0</v>
      </c>
      <c r="U34" s="6">
        <v>0</v>
      </c>
      <c r="V34" s="6">
        <f t="shared" si="3"/>
        <v>0</v>
      </c>
      <c r="W34" s="6">
        <f>'[1]L02'!C244</f>
        <v>0</v>
      </c>
      <c r="X34" s="6">
        <f t="shared" si="4"/>
        <v>0</v>
      </c>
      <c r="Y34" s="6">
        <v>0</v>
      </c>
    </row>
    <row r="35" spans="1:25" ht="16.5" customHeight="1">
      <c r="A35" s="8">
        <v>20136</v>
      </c>
      <c r="B35" s="35" t="s">
        <v>97</v>
      </c>
      <c r="C35" s="6">
        <v>491</v>
      </c>
      <c r="D35" s="34">
        <f t="shared" si="2"/>
        <v>154</v>
      </c>
      <c r="E35" s="6">
        <v>4</v>
      </c>
      <c r="F35" s="6">
        <v>0</v>
      </c>
      <c r="G35" s="32">
        <v>0</v>
      </c>
      <c r="H35" s="32">
        <v>8</v>
      </c>
      <c r="I35" s="32">
        <v>0</v>
      </c>
      <c r="J35" s="32">
        <v>32</v>
      </c>
      <c r="K35" s="6">
        <v>110</v>
      </c>
      <c r="L35" s="6">
        <v>0</v>
      </c>
      <c r="M35" s="6">
        <v>0</v>
      </c>
      <c r="N35" s="6">
        <v>0</v>
      </c>
      <c r="O35" s="6">
        <v>0</v>
      </c>
      <c r="P35" s="6">
        <v>0</v>
      </c>
      <c r="Q35" s="32">
        <v>0</v>
      </c>
      <c r="R35" s="32">
        <v>0</v>
      </c>
      <c r="S35" s="6">
        <v>0</v>
      </c>
      <c r="T35" s="6">
        <v>0</v>
      </c>
      <c r="U35" s="6">
        <v>0</v>
      </c>
      <c r="V35" s="6">
        <f t="shared" si="3"/>
        <v>645</v>
      </c>
      <c r="W35" s="6">
        <f>'[1]L02'!C250</f>
        <v>620</v>
      </c>
      <c r="X35" s="6">
        <f t="shared" si="4"/>
        <v>25</v>
      </c>
      <c r="Y35" s="6">
        <v>25</v>
      </c>
    </row>
    <row r="36" spans="1:25" ht="16.5" customHeight="1">
      <c r="A36" s="8">
        <v>20199</v>
      </c>
      <c r="B36" s="35" t="s">
        <v>98</v>
      </c>
      <c r="C36" s="36">
        <v>0</v>
      </c>
      <c r="D36" s="6">
        <f t="shared" si="2"/>
        <v>60</v>
      </c>
      <c r="E36" s="6">
        <v>10</v>
      </c>
      <c r="F36" s="6">
        <v>0</v>
      </c>
      <c r="G36" s="32">
        <v>0</v>
      </c>
      <c r="H36" s="32">
        <v>0</v>
      </c>
      <c r="I36" s="32">
        <v>0</v>
      </c>
      <c r="J36" s="32">
        <v>67</v>
      </c>
      <c r="K36" s="6">
        <v>-17</v>
      </c>
      <c r="L36" s="6">
        <v>0</v>
      </c>
      <c r="M36" s="6">
        <v>0</v>
      </c>
      <c r="N36" s="6">
        <v>0</v>
      </c>
      <c r="O36" s="6">
        <v>0</v>
      </c>
      <c r="P36" s="6">
        <v>0</v>
      </c>
      <c r="Q36" s="32">
        <v>0</v>
      </c>
      <c r="R36" s="32">
        <v>0</v>
      </c>
      <c r="S36" s="6">
        <v>0</v>
      </c>
      <c r="T36" s="6">
        <v>0</v>
      </c>
      <c r="U36" s="6">
        <v>0</v>
      </c>
      <c r="V36" s="6">
        <f t="shared" si="3"/>
        <v>60</v>
      </c>
      <c r="W36" s="6">
        <f>'[1]L02'!C256</f>
        <v>60</v>
      </c>
      <c r="X36" s="6">
        <f t="shared" si="4"/>
        <v>0</v>
      </c>
      <c r="Y36" s="6">
        <v>0</v>
      </c>
    </row>
    <row r="37" spans="1:25" ht="16.5" customHeight="1">
      <c r="A37" s="8">
        <v>202</v>
      </c>
      <c r="B37" s="33" t="s">
        <v>99</v>
      </c>
      <c r="C37" s="6">
        <f aca="true" t="shared" si="5" ref="C37:Y37">SUM(C38:C45)</f>
        <v>0</v>
      </c>
      <c r="D37" s="6">
        <f t="shared" si="5"/>
        <v>0</v>
      </c>
      <c r="E37" s="6">
        <f t="shared" si="5"/>
        <v>0</v>
      </c>
      <c r="F37" s="6">
        <f t="shared" si="5"/>
        <v>0</v>
      </c>
      <c r="G37" s="32">
        <f t="shared" si="5"/>
        <v>0</v>
      </c>
      <c r="H37" s="32">
        <f t="shared" si="5"/>
        <v>0</v>
      </c>
      <c r="I37" s="32">
        <f t="shared" si="5"/>
        <v>0</v>
      </c>
      <c r="J37" s="32">
        <f t="shared" si="5"/>
        <v>0</v>
      </c>
      <c r="K37" s="6">
        <f t="shared" si="5"/>
        <v>0</v>
      </c>
      <c r="L37" s="6">
        <f t="shared" si="5"/>
        <v>0</v>
      </c>
      <c r="M37" s="6">
        <f t="shared" si="5"/>
        <v>0</v>
      </c>
      <c r="N37" s="6">
        <f t="shared" si="5"/>
        <v>0</v>
      </c>
      <c r="O37" s="6">
        <f t="shared" si="5"/>
        <v>0</v>
      </c>
      <c r="P37" s="6">
        <f t="shared" si="5"/>
        <v>0</v>
      </c>
      <c r="Q37" s="32">
        <f t="shared" si="5"/>
        <v>0</v>
      </c>
      <c r="R37" s="32">
        <f t="shared" si="5"/>
        <v>0</v>
      </c>
      <c r="S37" s="6">
        <f t="shared" si="5"/>
        <v>0</v>
      </c>
      <c r="T37" s="6">
        <f t="shared" si="5"/>
        <v>0</v>
      </c>
      <c r="U37" s="6">
        <f t="shared" si="5"/>
        <v>0</v>
      </c>
      <c r="V37" s="6">
        <f t="shared" si="5"/>
        <v>0</v>
      </c>
      <c r="W37" s="6">
        <f t="shared" si="5"/>
        <v>0</v>
      </c>
      <c r="X37" s="6">
        <f t="shared" si="5"/>
        <v>0</v>
      </c>
      <c r="Y37" s="6">
        <f t="shared" si="5"/>
        <v>0</v>
      </c>
    </row>
    <row r="38" spans="1:25" ht="16.5" customHeight="1">
      <c r="A38" s="8">
        <v>20201</v>
      </c>
      <c r="B38" s="35" t="s">
        <v>100</v>
      </c>
      <c r="C38" s="6">
        <v>0</v>
      </c>
      <c r="D38" s="6">
        <f aca="true" t="shared" si="6" ref="D38:D45">SUM(E38:U38)</f>
        <v>0</v>
      </c>
      <c r="E38" s="6">
        <v>0</v>
      </c>
      <c r="F38" s="6">
        <v>0</v>
      </c>
      <c r="G38" s="32">
        <v>0</v>
      </c>
      <c r="H38" s="32">
        <v>0</v>
      </c>
      <c r="I38" s="32">
        <v>0</v>
      </c>
      <c r="J38" s="32">
        <v>0</v>
      </c>
      <c r="K38" s="6">
        <v>0</v>
      </c>
      <c r="L38" s="6">
        <v>0</v>
      </c>
      <c r="M38" s="6">
        <v>0</v>
      </c>
      <c r="N38" s="6">
        <v>0</v>
      </c>
      <c r="O38" s="6">
        <v>0</v>
      </c>
      <c r="P38" s="6">
        <v>0</v>
      </c>
      <c r="Q38" s="32">
        <v>0</v>
      </c>
      <c r="R38" s="32">
        <v>0</v>
      </c>
      <c r="S38" s="6">
        <v>0</v>
      </c>
      <c r="T38" s="6">
        <v>0</v>
      </c>
      <c r="U38" s="6">
        <v>0</v>
      </c>
      <c r="V38" s="6">
        <f aca="true" t="shared" si="7" ref="V38:V45">C38+D38</f>
        <v>0</v>
      </c>
      <c r="W38" s="6">
        <f>'[1]L02'!C260</f>
        <v>0</v>
      </c>
      <c r="X38" s="6">
        <f aca="true" t="shared" si="8" ref="X38:X45">V38-W38</f>
        <v>0</v>
      </c>
      <c r="Y38" s="6">
        <v>0</v>
      </c>
    </row>
    <row r="39" spans="1:25" ht="16.5" customHeight="1">
      <c r="A39" s="8">
        <v>20202</v>
      </c>
      <c r="B39" s="35" t="s">
        <v>101</v>
      </c>
      <c r="C39" s="6">
        <v>0</v>
      </c>
      <c r="D39" s="6">
        <f t="shared" si="6"/>
        <v>0</v>
      </c>
      <c r="E39" s="6">
        <v>0</v>
      </c>
      <c r="F39" s="6">
        <v>0</v>
      </c>
      <c r="G39" s="32">
        <v>0</v>
      </c>
      <c r="H39" s="32">
        <v>0</v>
      </c>
      <c r="I39" s="32">
        <v>0</v>
      </c>
      <c r="J39" s="32">
        <v>0</v>
      </c>
      <c r="K39" s="6">
        <v>0</v>
      </c>
      <c r="L39" s="6">
        <v>0</v>
      </c>
      <c r="M39" s="6">
        <v>0</v>
      </c>
      <c r="N39" s="6">
        <v>0</v>
      </c>
      <c r="O39" s="6">
        <v>0</v>
      </c>
      <c r="P39" s="6">
        <v>0</v>
      </c>
      <c r="Q39" s="32">
        <v>0</v>
      </c>
      <c r="R39" s="32">
        <v>0</v>
      </c>
      <c r="S39" s="6">
        <v>0</v>
      </c>
      <c r="T39" s="6">
        <v>0</v>
      </c>
      <c r="U39" s="6">
        <v>0</v>
      </c>
      <c r="V39" s="6">
        <f t="shared" si="7"/>
        <v>0</v>
      </c>
      <c r="W39" s="6">
        <f>'[1]L02'!C267</f>
        <v>0</v>
      </c>
      <c r="X39" s="6">
        <f t="shared" si="8"/>
        <v>0</v>
      </c>
      <c r="Y39" s="6">
        <v>0</v>
      </c>
    </row>
    <row r="40" spans="1:25" ht="16.5" customHeight="1">
      <c r="A40" s="8">
        <v>20203</v>
      </c>
      <c r="B40" s="35" t="s">
        <v>102</v>
      </c>
      <c r="C40" s="6">
        <v>0</v>
      </c>
      <c r="D40" s="6">
        <f t="shared" si="6"/>
        <v>0</v>
      </c>
      <c r="E40" s="6">
        <v>0</v>
      </c>
      <c r="F40" s="6">
        <v>0</v>
      </c>
      <c r="G40" s="32">
        <v>0</v>
      </c>
      <c r="H40" s="32">
        <v>0</v>
      </c>
      <c r="I40" s="32">
        <v>0</v>
      </c>
      <c r="J40" s="32">
        <v>0</v>
      </c>
      <c r="K40" s="6">
        <v>0</v>
      </c>
      <c r="L40" s="6">
        <v>0</v>
      </c>
      <c r="M40" s="6">
        <v>0</v>
      </c>
      <c r="N40" s="6">
        <v>0</v>
      </c>
      <c r="O40" s="6">
        <v>0</v>
      </c>
      <c r="P40" s="6">
        <v>0</v>
      </c>
      <c r="Q40" s="32">
        <v>0</v>
      </c>
      <c r="R40" s="32">
        <v>0</v>
      </c>
      <c r="S40" s="6">
        <v>0</v>
      </c>
      <c r="T40" s="6">
        <v>0</v>
      </c>
      <c r="U40" s="6">
        <v>0</v>
      </c>
      <c r="V40" s="6">
        <f t="shared" si="7"/>
        <v>0</v>
      </c>
      <c r="W40" s="6">
        <f>'[1]L02'!C270</f>
        <v>0</v>
      </c>
      <c r="X40" s="6">
        <f t="shared" si="8"/>
        <v>0</v>
      </c>
      <c r="Y40" s="6">
        <v>0</v>
      </c>
    </row>
    <row r="41" spans="1:25" ht="16.5" customHeight="1">
      <c r="A41" s="8">
        <v>20204</v>
      </c>
      <c r="B41" s="35" t="s">
        <v>103</v>
      </c>
      <c r="C41" s="6">
        <v>0</v>
      </c>
      <c r="D41" s="6">
        <f t="shared" si="6"/>
        <v>0</v>
      </c>
      <c r="E41" s="6">
        <v>0</v>
      </c>
      <c r="F41" s="6">
        <v>0</v>
      </c>
      <c r="G41" s="32">
        <v>0</v>
      </c>
      <c r="H41" s="32">
        <v>0</v>
      </c>
      <c r="I41" s="32">
        <v>0</v>
      </c>
      <c r="J41" s="32">
        <v>0</v>
      </c>
      <c r="K41" s="6">
        <v>0</v>
      </c>
      <c r="L41" s="6">
        <v>0</v>
      </c>
      <c r="M41" s="6">
        <v>0</v>
      </c>
      <c r="N41" s="6">
        <v>0</v>
      </c>
      <c r="O41" s="6">
        <v>0</v>
      </c>
      <c r="P41" s="6">
        <v>0</v>
      </c>
      <c r="Q41" s="32">
        <v>0</v>
      </c>
      <c r="R41" s="32">
        <v>0</v>
      </c>
      <c r="S41" s="6">
        <v>0</v>
      </c>
      <c r="T41" s="6">
        <v>0</v>
      </c>
      <c r="U41" s="6">
        <v>0</v>
      </c>
      <c r="V41" s="6">
        <f t="shared" si="7"/>
        <v>0</v>
      </c>
      <c r="W41" s="6">
        <f>'[1]L02'!C277</f>
        <v>0</v>
      </c>
      <c r="X41" s="6">
        <f t="shared" si="8"/>
        <v>0</v>
      </c>
      <c r="Y41" s="6">
        <v>0</v>
      </c>
    </row>
    <row r="42" spans="1:25" ht="16.5" customHeight="1">
      <c r="A42" s="8">
        <v>20205</v>
      </c>
      <c r="B42" s="35" t="s">
        <v>104</v>
      </c>
      <c r="C42" s="6">
        <v>0</v>
      </c>
      <c r="D42" s="6">
        <f t="shared" si="6"/>
        <v>0</v>
      </c>
      <c r="E42" s="6">
        <v>0</v>
      </c>
      <c r="F42" s="6">
        <v>0</v>
      </c>
      <c r="G42" s="32">
        <v>0</v>
      </c>
      <c r="H42" s="32">
        <v>0</v>
      </c>
      <c r="I42" s="32">
        <v>0</v>
      </c>
      <c r="J42" s="32">
        <v>0</v>
      </c>
      <c r="K42" s="6">
        <v>0</v>
      </c>
      <c r="L42" s="6">
        <v>0</v>
      </c>
      <c r="M42" s="6">
        <v>0</v>
      </c>
      <c r="N42" s="6">
        <v>0</v>
      </c>
      <c r="O42" s="6">
        <v>0</v>
      </c>
      <c r="P42" s="6">
        <v>0</v>
      </c>
      <c r="Q42" s="32">
        <v>0</v>
      </c>
      <c r="R42" s="32">
        <v>0</v>
      </c>
      <c r="S42" s="6">
        <v>0</v>
      </c>
      <c r="T42" s="6">
        <v>0</v>
      </c>
      <c r="U42" s="6">
        <v>0</v>
      </c>
      <c r="V42" s="6">
        <f t="shared" si="7"/>
        <v>0</v>
      </c>
      <c r="W42" s="6">
        <f>'[1]L02'!C283</f>
        <v>0</v>
      </c>
      <c r="X42" s="6">
        <f t="shared" si="8"/>
        <v>0</v>
      </c>
      <c r="Y42" s="6">
        <v>0</v>
      </c>
    </row>
    <row r="43" spans="1:25" ht="16.5" customHeight="1">
      <c r="A43" s="8">
        <v>20206</v>
      </c>
      <c r="B43" s="35" t="s">
        <v>105</v>
      </c>
      <c r="C43" s="6">
        <v>0</v>
      </c>
      <c r="D43" s="6">
        <f t="shared" si="6"/>
        <v>0</v>
      </c>
      <c r="E43" s="6">
        <v>0</v>
      </c>
      <c r="F43" s="6">
        <v>0</v>
      </c>
      <c r="G43" s="32">
        <v>0</v>
      </c>
      <c r="H43" s="32">
        <v>0</v>
      </c>
      <c r="I43" s="32">
        <v>0</v>
      </c>
      <c r="J43" s="32">
        <v>0</v>
      </c>
      <c r="K43" s="6">
        <v>0</v>
      </c>
      <c r="L43" s="6">
        <v>0</v>
      </c>
      <c r="M43" s="6">
        <v>0</v>
      </c>
      <c r="N43" s="6">
        <v>0</v>
      </c>
      <c r="O43" s="6">
        <v>0</v>
      </c>
      <c r="P43" s="6">
        <v>0</v>
      </c>
      <c r="Q43" s="32">
        <v>0</v>
      </c>
      <c r="R43" s="32">
        <v>0</v>
      </c>
      <c r="S43" s="6">
        <v>0</v>
      </c>
      <c r="T43" s="6">
        <v>0</v>
      </c>
      <c r="U43" s="6">
        <v>0</v>
      </c>
      <c r="V43" s="6">
        <f t="shared" si="7"/>
        <v>0</v>
      </c>
      <c r="W43" s="6">
        <f>'[1]L02'!C287</f>
        <v>0</v>
      </c>
      <c r="X43" s="6">
        <f t="shared" si="8"/>
        <v>0</v>
      </c>
      <c r="Y43" s="6">
        <v>0</v>
      </c>
    </row>
    <row r="44" spans="1:25" ht="16.5" customHeight="1">
      <c r="A44" s="8">
        <v>20207</v>
      </c>
      <c r="B44" s="35" t="s">
        <v>106</v>
      </c>
      <c r="C44" s="6">
        <v>0</v>
      </c>
      <c r="D44" s="6">
        <f t="shared" si="6"/>
        <v>0</v>
      </c>
      <c r="E44" s="6">
        <v>0</v>
      </c>
      <c r="F44" s="6">
        <v>0</v>
      </c>
      <c r="G44" s="32">
        <v>0</v>
      </c>
      <c r="H44" s="32">
        <v>0</v>
      </c>
      <c r="I44" s="32">
        <v>0</v>
      </c>
      <c r="J44" s="32">
        <v>0</v>
      </c>
      <c r="K44" s="6">
        <v>0</v>
      </c>
      <c r="L44" s="6">
        <v>0</v>
      </c>
      <c r="M44" s="6">
        <v>0</v>
      </c>
      <c r="N44" s="6">
        <v>0</v>
      </c>
      <c r="O44" s="6">
        <v>0</v>
      </c>
      <c r="P44" s="6">
        <v>0</v>
      </c>
      <c r="Q44" s="32">
        <v>0</v>
      </c>
      <c r="R44" s="32">
        <v>0</v>
      </c>
      <c r="S44" s="6">
        <v>0</v>
      </c>
      <c r="T44" s="6">
        <v>0</v>
      </c>
      <c r="U44" s="6">
        <v>0</v>
      </c>
      <c r="V44" s="6">
        <f t="shared" si="7"/>
        <v>0</v>
      </c>
      <c r="W44" s="6">
        <f>'[1]L02'!C289</f>
        <v>0</v>
      </c>
      <c r="X44" s="6">
        <f t="shared" si="8"/>
        <v>0</v>
      </c>
      <c r="Y44" s="6">
        <v>0</v>
      </c>
    </row>
    <row r="45" spans="1:25" ht="16.5" customHeight="1">
      <c r="A45" s="8">
        <v>20299</v>
      </c>
      <c r="B45" s="35" t="s">
        <v>107</v>
      </c>
      <c r="C45" s="6">
        <v>0</v>
      </c>
      <c r="D45" s="6">
        <f t="shared" si="6"/>
        <v>0</v>
      </c>
      <c r="E45" s="6">
        <v>0</v>
      </c>
      <c r="F45" s="6">
        <v>0</v>
      </c>
      <c r="G45" s="32">
        <v>0</v>
      </c>
      <c r="H45" s="32">
        <v>0</v>
      </c>
      <c r="I45" s="32">
        <v>0</v>
      </c>
      <c r="J45" s="32">
        <v>0</v>
      </c>
      <c r="K45" s="6">
        <v>0</v>
      </c>
      <c r="L45" s="6">
        <v>0</v>
      </c>
      <c r="M45" s="6">
        <v>0</v>
      </c>
      <c r="N45" s="6">
        <v>0</v>
      </c>
      <c r="O45" s="6">
        <v>0</v>
      </c>
      <c r="P45" s="6">
        <v>0</v>
      </c>
      <c r="Q45" s="32">
        <v>0</v>
      </c>
      <c r="R45" s="32">
        <v>0</v>
      </c>
      <c r="S45" s="6">
        <v>0</v>
      </c>
      <c r="T45" s="6">
        <v>0</v>
      </c>
      <c r="U45" s="6">
        <v>0</v>
      </c>
      <c r="V45" s="6">
        <f t="shared" si="7"/>
        <v>0</v>
      </c>
      <c r="W45" s="6">
        <f>'[1]L02'!C294</f>
        <v>0</v>
      </c>
      <c r="X45" s="6">
        <f t="shared" si="8"/>
        <v>0</v>
      </c>
      <c r="Y45" s="6">
        <v>0</v>
      </c>
    </row>
    <row r="46" spans="1:25" ht="16.5" customHeight="1">
      <c r="A46" s="8">
        <v>203</v>
      </c>
      <c r="B46" s="33" t="s">
        <v>108</v>
      </c>
      <c r="C46" s="6">
        <f aca="true" t="shared" si="9" ref="C46:Y46">SUM(C47:C51)</f>
        <v>389</v>
      </c>
      <c r="D46" s="6">
        <f t="shared" si="9"/>
        <v>294</v>
      </c>
      <c r="E46" s="6">
        <f t="shared" si="9"/>
        <v>170</v>
      </c>
      <c r="F46" s="6">
        <f t="shared" si="9"/>
        <v>0</v>
      </c>
      <c r="G46" s="32">
        <f t="shared" si="9"/>
        <v>0</v>
      </c>
      <c r="H46" s="32">
        <f t="shared" si="9"/>
        <v>0</v>
      </c>
      <c r="I46" s="32">
        <f t="shared" si="9"/>
        <v>87</v>
      </c>
      <c r="J46" s="32">
        <f t="shared" si="9"/>
        <v>15</v>
      </c>
      <c r="K46" s="6">
        <f t="shared" si="9"/>
        <v>22</v>
      </c>
      <c r="L46" s="6">
        <f t="shared" si="9"/>
        <v>0</v>
      </c>
      <c r="M46" s="6">
        <f t="shared" si="9"/>
        <v>0</v>
      </c>
      <c r="N46" s="6">
        <f t="shared" si="9"/>
        <v>0</v>
      </c>
      <c r="O46" s="6">
        <f t="shared" si="9"/>
        <v>0</v>
      </c>
      <c r="P46" s="6">
        <f t="shared" si="9"/>
        <v>0</v>
      </c>
      <c r="Q46" s="32">
        <f t="shared" si="9"/>
        <v>0</v>
      </c>
      <c r="R46" s="32">
        <f t="shared" si="9"/>
        <v>0</v>
      </c>
      <c r="S46" s="6">
        <f t="shared" si="9"/>
        <v>0</v>
      </c>
      <c r="T46" s="6">
        <f t="shared" si="9"/>
        <v>0</v>
      </c>
      <c r="U46" s="6">
        <f t="shared" si="9"/>
        <v>0</v>
      </c>
      <c r="V46" s="6">
        <f t="shared" si="9"/>
        <v>683</v>
      </c>
      <c r="W46" s="6">
        <f t="shared" si="9"/>
        <v>594</v>
      </c>
      <c r="X46" s="6">
        <f t="shared" si="9"/>
        <v>89</v>
      </c>
      <c r="Y46" s="6">
        <f t="shared" si="9"/>
        <v>89</v>
      </c>
    </row>
    <row r="47" spans="1:25" ht="16.5" customHeight="1">
      <c r="A47" s="8">
        <v>20301</v>
      </c>
      <c r="B47" s="35" t="s">
        <v>109</v>
      </c>
      <c r="C47" s="6">
        <v>0</v>
      </c>
      <c r="D47" s="6">
        <f>SUM(E47:U47)</f>
        <v>0</v>
      </c>
      <c r="E47" s="6">
        <v>0</v>
      </c>
      <c r="F47" s="6">
        <v>0</v>
      </c>
      <c r="G47" s="32">
        <v>0</v>
      </c>
      <c r="H47" s="32">
        <v>0</v>
      </c>
      <c r="I47" s="32">
        <v>0</v>
      </c>
      <c r="J47" s="32">
        <v>0</v>
      </c>
      <c r="K47" s="6">
        <v>0</v>
      </c>
      <c r="L47" s="6">
        <v>0</v>
      </c>
      <c r="M47" s="6">
        <v>0</v>
      </c>
      <c r="N47" s="6">
        <v>0</v>
      </c>
      <c r="O47" s="6">
        <v>0</v>
      </c>
      <c r="P47" s="6">
        <v>0</v>
      </c>
      <c r="Q47" s="32">
        <v>0</v>
      </c>
      <c r="R47" s="32">
        <v>0</v>
      </c>
      <c r="S47" s="6">
        <v>0</v>
      </c>
      <c r="T47" s="6">
        <v>0</v>
      </c>
      <c r="U47" s="6">
        <v>0</v>
      </c>
      <c r="V47" s="6">
        <f>C47+D47</f>
        <v>0</v>
      </c>
      <c r="W47" s="6">
        <f>'[1]L02'!C297</f>
        <v>0</v>
      </c>
      <c r="X47" s="6">
        <f>V47-W47</f>
        <v>0</v>
      </c>
      <c r="Y47" s="6">
        <v>0</v>
      </c>
    </row>
    <row r="48" spans="1:25" ht="16.5" customHeight="1">
      <c r="A48" s="8">
        <v>20304</v>
      </c>
      <c r="B48" s="35" t="s">
        <v>110</v>
      </c>
      <c r="C48" s="6">
        <v>0</v>
      </c>
      <c r="D48" s="6">
        <f>SUM(E48:U48)</f>
        <v>0</v>
      </c>
      <c r="E48" s="6">
        <v>0</v>
      </c>
      <c r="F48" s="6">
        <v>0</v>
      </c>
      <c r="G48" s="32">
        <v>0</v>
      </c>
      <c r="H48" s="32">
        <v>0</v>
      </c>
      <c r="I48" s="32">
        <v>0</v>
      </c>
      <c r="J48" s="32">
        <v>0</v>
      </c>
      <c r="K48" s="6">
        <v>0</v>
      </c>
      <c r="L48" s="6">
        <v>0</v>
      </c>
      <c r="M48" s="6">
        <v>0</v>
      </c>
      <c r="N48" s="6">
        <v>0</v>
      </c>
      <c r="O48" s="6">
        <v>0</v>
      </c>
      <c r="P48" s="6">
        <v>0</v>
      </c>
      <c r="Q48" s="32">
        <v>0</v>
      </c>
      <c r="R48" s="32">
        <v>0</v>
      </c>
      <c r="S48" s="6">
        <v>0</v>
      </c>
      <c r="T48" s="6">
        <v>0</v>
      </c>
      <c r="U48" s="6">
        <v>0</v>
      </c>
      <c r="V48" s="6">
        <f>C48+D48</f>
        <v>0</v>
      </c>
      <c r="W48" s="6">
        <f>'[1]L02'!C299</f>
        <v>0</v>
      </c>
      <c r="X48" s="6">
        <f>V48-W48</f>
        <v>0</v>
      </c>
      <c r="Y48" s="6">
        <v>0</v>
      </c>
    </row>
    <row r="49" spans="1:25" ht="16.5" customHeight="1">
      <c r="A49" s="8">
        <v>20305</v>
      </c>
      <c r="B49" s="35" t="s">
        <v>111</v>
      </c>
      <c r="C49" s="6">
        <v>0</v>
      </c>
      <c r="D49" s="6">
        <f>SUM(E49:U49)</f>
        <v>0</v>
      </c>
      <c r="E49" s="6">
        <v>0</v>
      </c>
      <c r="F49" s="6">
        <v>0</v>
      </c>
      <c r="G49" s="32">
        <v>0</v>
      </c>
      <c r="H49" s="42">
        <v>0</v>
      </c>
      <c r="I49" s="32">
        <v>0</v>
      </c>
      <c r="J49" s="32">
        <v>0</v>
      </c>
      <c r="K49" s="6">
        <v>0</v>
      </c>
      <c r="L49" s="6">
        <v>0</v>
      </c>
      <c r="M49" s="6">
        <v>0</v>
      </c>
      <c r="N49" s="6">
        <v>0</v>
      </c>
      <c r="O49" s="6">
        <v>0</v>
      </c>
      <c r="P49" s="6">
        <v>0</v>
      </c>
      <c r="Q49" s="32">
        <v>0</v>
      </c>
      <c r="R49" s="32">
        <v>0</v>
      </c>
      <c r="S49" s="6">
        <v>0</v>
      </c>
      <c r="T49" s="6">
        <v>0</v>
      </c>
      <c r="U49" s="6">
        <v>0</v>
      </c>
      <c r="V49" s="6">
        <f>C49+D49</f>
        <v>0</v>
      </c>
      <c r="W49" s="6">
        <f>'[1]L02'!C301</f>
        <v>0</v>
      </c>
      <c r="X49" s="6">
        <f>V49-W49</f>
        <v>0</v>
      </c>
      <c r="Y49" s="6">
        <v>0</v>
      </c>
    </row>
    <row r="50" spans="1:25" ht="16.5" customHeight="1">
      <c r="A50" s="8">
        <v>20306</v>
      </c>
      <c r="B50" s="35" t="s">
        <v>112</v>
      </c>
      <c r="C50" s="6">
        <v>389</v>
      </c>
      <c r="D50" s="6">
        <f>SUM(E50:U50)</f>
        <v>294</v>
      </c>
      <c r="E50" s="6">
        <v>170</v>
      </c>
      <c r="F50" s="6">
        <v>0</v>
      </c>
      <c r="G50" s="32">
        <v>0</v>
      </c>
      <c r="H50" s="32">
        <v>0</v>
      </c>
      <c r="I50" s="39">
        <v>87</v>
      </c>
      <c r="J50" s="32">
        <v>15</v>
      </c>
      <c r="K50" s="6">
        <v>22</v>
      </c>
      <c r="L50" s="6">
        <v>0</v>
      </c>
      <c r="M50" s="6">
        <v>0</v>
      </c>
      <c r="N50" s="6">
        <v>0</v>
      </c>
      <c r="O50" s="6">
        <v>0</v>
      </c>
      <c r="P50" s="6">
        <v>0</v>
      </c>
      <c r="Q50" s="32">
        <v>0</v>
      </c>
      <c r="R50" s="32">
        <v>0</v>
      </c>
      <c r="S50" s="6">
        <v>0</v>
      </c>
      <c r="T50" s="6">
        <v>0</v>
      </c>
      <c r="U50" s="6">
        <v>0</v>
      </c>
      <c r="V50" s="6">
        <f>C50+D50</f>
        <v>683</v>
      </c>
      <c r="W50" s="6">
        <f>'[1]L02'!C303</f>
        <v>594</v>
      </c>
      <c r="X50" s="6">
        <f>V50-W50</f>
        <v>89</v>
      </c>
      <c r="Y50" s="6">
        <v>89</v>
      </c>
    </row>
    <row r="51" spans="1:25" ht="16.5" customHeight="1">
      <c r="A51" s="8">
        <v>20399</v>
      </c>
      <c r="B51" s="35" t="s">
        <v>113</v>
      </c>
      <c r="C51" s="6">
        <v>0</v>
      </c>
      <c r="D51" s="6">
        <f>SUM(E51:U51)</f>
        <v>0</v>
      </c>
      <c r="E51" s="6">
        <v>0</v>
      </c>
      <c r="F51" s="6">
        <v>0</v>
      </c>
      <c r="G51" s="32">
        <v>0</v>
      </c>
      <c r="H51" s="43">
        <v>0</v>
      </c>
      <c r="I51" s="32">
        <v>0</v>
      </c>
      <c r="J51" s="32">
        <v>0</v>
      </c>
      <c r="K51" s="6">
        <v>0</v>
      </c>
      <c r="L51" s="6">
        <v>0</v>
      </c>
      <c r="M51" s="6">
        <v>0</v>
      </c>
      <c r="N51" s="6">
        <v>0</v>
      </c>
      <c r="O51" s="6">
        <v>0</v>
      </c>
      <c r="P51" s="6">
        <v>0</v>
      </c>
      <c r="Q51" s="32">
        <v>0</v>
      </c>
      <c r="R51" s="32">
        <v>0</v>
      </c>
      <c r="S51" s="6">
        <v>0</v>
      </c>
      <c r="T51" s="6">
        <v>0</v>
      </c>
      <c r="U51" s="6">
        <v>0</v>
      </c>
      <c r="V51" s="6">
        <f>C51+D51</f>
        <v>0</v>
      </c>
      <c r="W51" s="6">
        <f>'[1]L02'!C312</f>
        <v>0</v>
      </c>
      <c r="X51" s="6">
        <f>V51-W51</f>
        <v>0</v>
      </c>
      <c r="Y51" s="6">
        <v>0</v>
      </c>
    </row>
    <row r="52" spans="1:25" ht="16.5" customHeight="1">
      <c r="A52" s="8">
        <v>204</v>
      </c>
      <c r="B52" s="33" t="s">
        <v>114</v>
      </c>
      <c r="C52" s="6">
        <f aca="true" t="shared" si="10" ref="C52:Y52">SUM(C53:C63)</f>
        <v>4352</v>
      </c>
      <c r="D52" s="6">
        <f t="shared" si="10"/>
        <v>2550</v>
      </c>
      <c r="E52" s="6">
        <f t="shared" si="10"/>
        <v>8</v>
      </c>
      <c r="F52" s="6">
        <f t="shared" si="10"/>
        <v>0</v>
      </c>
      <c r="G52" s="32">
        <f t="shared" si="10"/>
        <v>614</v>
      </c>
      <c r="H52" s="32">
        <f t="shared" si="10"/>
        <v>1623</v>
      </c>
      <c r="I52" s="32">
        <f t="shared" si="10"/>
        <v>0</v>
      </c>
      <c r="J52" s="32">
        <f t="shared" si="10"/>
        <v>333</v>
      </c>
      <c r="K52" s="6">
        <f t="shared" si="10"/>
        <v>-28</v>
      </c>
      <c r="L52" s="6">
        <f t="shared" si="10"/>
        <v>0</v>
      </c>
      <c r="M52" s="6">
        <f t="shared" si="10"/>
        <v>0</v>
      </c>
      <c r="N52" s="6">
        <f t="shared" si="10"/>
        <v>0</v>
      </c>
      <c r="O52" s="6">
        <f t="shared" si="10"/>
        <v>0</v>
      </c>
      <c r="P52" s="6">
        <f t="shared" si="10"/>
        <v>0</v>
      </c>
      <c r="Q52" s="32">
        <f t="shared" si="10"/>
        <v>0</v>
      </c>
      <c r="R52" s="32">
        <f t="shared" si="10"/>
        <v>0</v>
      </c>
      <c r="S52" s="6">
        <f t="shared" si="10"/>
        <v>0</v>
      </c>
      <c r="T52" s="6">
        <f t="shared" si="10"/>
        <v>0</v>
      </c>
      <c r="U52" s="6">
        <f t="shared" si="10"/>
        <v>0</v>
      </c>
      <c r="V52" s="6">
        <f t="shared" si="10"/>
        <v>6902</v>
      </c>
      <c r="W52" s="6">
        <f t="shared" si="10"/>
        <v>6468</v>
      </c>
      <c r="X52" s="6">
        <f t="shared" si="10"/>
        <v>434</v>
      </c>
      <c r="Y52" s="6">
        <f t="shared" si="10"/>
        <v>434</v>
      </c>
    </row>
    <row r="53" spans="1:25" ht="16.5" customHeight="1">
      <c r="A53" s="8">
        <v>20401</v>
      </c>
      <c r="B53" s="35" t="s">
        <v>115</v>
      </c>
      <c r="C53" s="6">
        <v>0</v>
      </c>
      <c r="D53" s="6">
        <f aca="true" t="shared" si="11" ref="D53:D63">SUM(E53:U53)</f>
        <v>187</v>
      </c>
      <c r="E53" s="6">
        <v>0</v>
      </c>
      <c r="F53" s="6">
        <v>0</v>
      </c>
      <c r="G53" s="32">
        <v>0</v>
      </c>
      <c r="H53" s="32">
        <v>0</v>
      </c>
      <c r="I53" s="32">
        <v>0</v>
      </c>
      <c r="J53" s="32">
        <v>16</v>
      </c>
      <c r="K53" s="6">
        <v>171</v>
      </c>
      <c r="L53" s="6">
        <v>0</v>
      </c>
      <c r="M53" s="6">
        <v>0</v>
      </c>
      <c r="N53" s="6">
        <v>0</v>
      </c>
      <c r="O53" s="6">
        <v>0</v>
      </c>
      <c r="P53" s="6">
        <v>0</v>
      </c>
      <c r="Q53" s="32">
        <v>0</v>
      </c>
      <c r="R53" s="32">
        <v>0</v>
      </c>
      <c r="S53" s="6">
        <v>0</v>
      </c>
      <c r="T53" s="6">
        <v>0</v>
      </c>
      <c r="U53" s="6">
        <v>0</v>
      </c>
      <c r="V53" s="6">
        <f aca="true" t="shared" si="12" ref="V53:V63">C53+D53</f>
        <v>187</v>
      </c>
      <c r="W53" s="6">
        <f>'[1]L02'!C315</f>
        <v>187</v>
      </c>
      <c r="X53" s="6">
        <f aca="true" t="shared" si="13" ref="X53:X63">V53-W53</f>
        <v>0</v>
      </c>
      <c r="Y53" s="6">
        <v>0</v>
      </c>
    </row>
    <row r="54" spans="1:25" ht="16.5" customHeight="1">
      <c r="A54" s="8">
        <v>20402</v>
      </c>
      <c r="B54" s="35" t="s">
        <v>116</v>
      </c>
      <c r="C54" s="6">
        <v>438</v>
      </c>
      <c r="D54" s="6">
        <f t="shared" si="11"/>
        <v>493</v>
      </c>
      <c r="E54" s="6">
        <v>0</v>
      </c>
      <c r="F54" s="6">
        <v>0</v>
      </c>
      <c r="G54" s="32">
        <v>0</v>
      </c>
      <c r="H54" s="32">
        <v>0</v>
      </c>
      <c r="I54" s="32">
        <v>0</v>
      </c>
      <c r="J54" s="32">
        <v>315</v>
      </c>
      <c r="K54" s="6">
        <v>178</v>
      </c>
      <c r="L54" s="6">
        <v>0</v>
      </c>
      <c r="M54" s="6">
        <v>0</v>
      </c>
      <c r="N54" s="6">
        <v>0</v>
      </c>
      <c r="O54" s="6">
        <v>0</v>
      </c>
      <c r="P54" s="6">
        <v>0</v>
      </c>
      <c r="Q54" s="32">
        <v>0</v>
      </c>
      <c r="R54" s="32">
        <v>0</v>
      </c>
      <c r="S54" s="6">
        <v>0</v>
      </c>
      <c r="T54" s="6">
        <v>0</v>
      </c>
      <c r="U54" s="6">
        <v>0</v>
      </c>
      <c r="V54" s="6">
        <f t="shared" si="12"/>
        <v>931</v>
      </c>
      <c r="W54" s="6">
        <f>'[1]L02'!C326</f>
        <v>898</v>
      </c>
      <c r="X54" s="6">
        <f t="shared" si="13"/>
        <v>33</v>
      </c>
      <c r="Y54" s="6">
        <v>33</v>
      </c>
    </row>
    <row r="55" spans="1:25" ht="16.5" customHeight="1">
      <c r="A55" s="8">
        <v>20403</v>
      </c>
      <c r="B55" s="35" t="s">
        <v>117</v>
      </c>
      <c r="C55" s="6">
        <v>5</v>
      </c>
      <c r="D55" s="6">
        <f t="shared" si="11"/>
        <v>0</v>
      </c>
      <c r="E55" s="6">
        <v>0</v>
      </c>
      <c r="F55" s="6">
        <v>0</v>
      </c>
      <c r="G55" s="32">
        <v>0</v>
      </c>
      <c r="H55" s="32">
        <v>0</v>
      </c>
      <c r="I55" s="32">
        <v>0</v>
      </c>
      <c r="J55" s="32">
        <v>0</v>
      </c>
      <c r="K55" s="6">
        <v>0</v>
      </c>
      <c r="L55" s="6">
        <v>0</v>
      </c>
      <c r="M55" s="6">
        <v>0</v>
      </c>
      <c r="N55" s="6">
        <v>0</v>
      </c>
      <c r="O55" s="6">
        <v>0</v>
      </c>
      <c r="P55" s="6">
        <v>0</v>
      </c>
      <c r="Q55" s="32">
        <v>0</v>
      </c>
      <c r="R55" s="32">
        <v>0</v>
      </c>
      <c r="S55" s="6">
        <v>0</v>
      </c>
      <c r="T55" s="6">
        <v>0</v>
      </c>
      <c r="U55" s="6">
        <v>0</v>
      </c>
      <c r="V55" s="6">
        <f t="shared" si="12"/>
        <v>5</v>
      </c>
      <c r="W55" s="6">
        <f>'[1]L02'!C348</f>
        <v>5</v>
      </c>
      <c r="X55" s="6">
        <f t="shared" si="13"/>
        <v>0</v>
      </c>
      <c r="Y55" s="6">
        <v>0</v>
      </c>
    </row>
    <row r="56" spans="1:25" ht="16.5" customHeight="1">
      <c r="A56" s="8">
        <v>20404</v>
      </c>
      <c r="B56" s="35" t="s">
        <v>118</v>
      </c>
      <c r="C56" s="6">
        <v>1375</v>
      </c>
      <c r="D56" s="6">
        <f t="shared" si="11"/>
        <v>674</v>
      </c>
      <c r="E56" s="6">
        <v>0</v>
      </c>
      <c r="F56" s="6">
        <v>0</v>
      </c>
      <c r="G56" s="32">
        <v>190</v>
      </c>
      <c r="H56" s="32">
        <v>1477</v>
      </c>
      <c r="I56" s="32">
        <v>0</v>
      </c>
      <c r="J56" s="32">
        <v>0</v>
      </c>
      <c r="K56" s="6">
        <v>-993</v>
      </c>
      <c r="L56" s="6">
        <v>0</v>
      </c>
      <c r="M56" s="6">
        <v>0</v>
      </c>
      <c r="N56" s="6">
        <v>0</v>
      </c>
      <c r="O56" s="6">
        <v>0</v>
      </c>
      <c r="P56" s="6">
        <v>0</v>
      </c>
      <c r="Q56" s="32">
        <v>0</v>
      </c>
      <c r="R56" s="32">
        <v>0</v>
      </c>
      <c r="S56" s="6">
        <v>0</v>
      </c>
      <c r="T56" s="6">
        <v>0</v>
      </c>
      <c r="U56" s="6">
        <v>0</v>
      </c>
      <c r="V56" s="6">
        <f t="shared" si="12"/>
        <v>2049</v>
      </c>
      <c r="W56" s="6">
        <f>'[1]L02'!C355</f>
        <v>2038</v>
      </c>
      <c r="X56" s="6">
        <f t="shared" si="13"/>
        <v>11</v>
      </c>
      <c r="Y56" s="6">
        <v>11</v>
      </c>
    </row>
    <row r="57" spans="1:25" ht="16.5" customHeight="1">
      <c r="A57" s="8">
        <v>20405</v>
      </c>
      <c r="B57" s="35" t="s">
        <v>119</v>
      </c>
      <c r="C57" s="6">
        <v>1688</v>
      </c>
      <c r="D57" s="6">
        <f t="shared" si="11"/>
        <v>909</v>
      </c>
      <c r="E57" s="6">
        <v>0</v>
      </c>
      <c r="F57" s="6">
        <v>0</v>
      </c>
      <c r="G57" s="32">
        <v>341</v>
      </c>
      <c r="H57" s="32">
        <v>97</v>
      </c>
      <c r="I57" s="32">
        <v>0</v>
      </c>
      <c r="J57" s="32">
        <v>1</v>
      </c>
      <c r="K57" s="6">
        <v>470</v>
      </c>
      <c r="L57" s="6">
        <v>0</v>
      </c>
      <c r="M57" s="6">
        <v>0</v>
      </c>
      <c r="N57" s="6">
        <v>0</v>
      </c>
      <c r="O57" s="6">
        <v>0</v>
      </c>
      <c r="P57" s="6">
        <v>0</v>
      </c>
      <c r="Q57" s="32">
        <v>0</v>
      </c>
      <c r="R57" s="32">
        <v>0</v>
      </c>
      <c r="S57" s="6">
        <v>0</v>
      </c>
      <c r="T57" s="6">
        <v>0</v>
      </c>
      <c r="U57" s="6">
        <v>0</v>
      </c>
      <c r="V57" s="6">
        <f t="shared" si="12"/>
        <v>2597</v>
      </c>
      <c r="W57" s="6">
        <f>'[1]L02'!C367</f>
        <v>2266</v>
      </c>
      <c r="X57" s="6">
        <f t="shared" si="13"/>
        <v>331</v>
      </c>
      <c r="Y57" s="6">
        <v>331</v>
      </c>
    </row>
    <row r="58" spans="1:25" ht="16.5" customHeight="1">
      <c r="A58" s="8">
        <v>20406</v>
      </c>
      <c r="B58" s="35" t="s">
        <v>120</v>
      </c>
      <c r="C58" s="6">
        <v>820</v>
      </c>
      <c r="D58" s="6">
        <f t="shared" si="11"/>
        <v>242</v>
      </c>
      <c r="E58" s="6">
        <v>8</v>
      </c>
      <c r="F58" s="6">
        <v>0</v>
      </c>
      <c r="G58" s="32">
        <v>50</v>
      </c>
      <c r="H58" s="32">
        <v>29</v>
      </c>
      <c r="I58" s="32">
        <v>0</v>
      </c>
      <c r="J58" s="32">
        <v>1</v>
      </c>
      <c r="K58" s="6">
        <v>154</v>
      </c>
      <c r="L58" s="6">
        <v>0</v>
      </c>
      <c r="M58" s="6">
        <v>0</v>
      </c>
      <c r="N58" s="6">
        <v>0</v>
      </c>
      <c r="O58" s="6">
        <v>0</v>
      </c>
      <c r="P58" s="6">
        <v>0</v>
      </c>
      <c r="Q58" s="32">
        <v>0</v>
      </c>
      <c r="R58" s="32">
        <v>0</v>
      </c>
      <c r="S58" s="6">
        <v>0</v>
      </c>
      <c r="T58" s="6">
        <v>0</v>
      </c>
      <c r="U58" s="6">
        <v>0</v>
      </c>
      <c r="V58" s="6">
        <f t="shared" si="12"/>
        <v>1062</v>
      </c>
      <c r="W58" s="6">
        <f>'[1]L02'!C376</f>
        <v>1048</v>
      </c>
      <c r="X58" s="6">
        <f t="shared" si="13"/>
        <v>14</v>
      </c>
      <c r="Y58" s="6">
        <v>14</v>
      </c>
    </row>
    <row r="59" spans="1:25" ht="16.5" customHeight="1">
      <c r="A59" s="8">
        <v>20407</v>
      </c>
      <c r="B59" s="35" t="s">
        <v>121</v>
      </c>
      <c r="C59" s="6">
        <v>0</v>
      </c>
      <c r="D59" s="6">
        <f t="shared" si="11"/>
        <v>0</v>
      </c>
      <c r="E59" s="6">
        <v>0</v>
      </c>
      <c r="F59" s="6">
        <v>0</v>
      </c>
      <c r="G59" s="32">
        <v>0</v>
      </c>
      <c r="H59" s="32">
        <v>0</v>
      </c>
      <c r="I59" s="32">
        <v>0</v>
      </c>
      <c r="J59" s="32">
        <v>0</v>
      </c>
      <c r="K59" s="6">
        <v>0</v>
      </c>
      <c r="L59" s="6">
        <v>0</v>
      </c>
      <c r="M59" s="6">
        <v>0</v>
      </c>
      <c r="N59" s="6">
        <v>0</v>
      </c>
      <c r="O59" s="6">
        <v>0</v>
      </c>
      <c r="P59" s="6">
        <v>0</v>
      </c>
      <c r="Q59" s="32">
        <v>0</v>
      </c>
      <c r="R59" s="32">
        <v>0</v>
      </c>
      <c r="S59" s="6">
        <v>0</v>
      </c>
      <c r="T59" s="6">
        <v>0</v>
      </c>
      <c r="U59" s="6">
        <v>0</v>
      </c>
      <c r="V59" s="6">
        <f t="shared" si="12"/>
        <v>0</v>
      </c>
      <c r="W59" s="6">
        <f>'[1]L02'!C388</f>
        <v>0</v>
      </c>
      <c r="X59" s="6">
        <f t="shared" si="13"/>
        <v>0</v>
      </c>
      <c r="Y59" s="6">
        <v>0</v>
      </c>
    </row>
    <row r="60" spans="1:25" ht="16.5" customHeight="1">
      <c r="A60" s="8">
        <v>20408</v>
      </c>
      <c r="B60" s="35" t="s">
        <v>122</v>
      </c>
      <c r="C60" s="6">
        <v>0</v>
      </c>
      <c r="D60" s="6">
        <f t="shared" si="11"/>
        <v>0</v>
      </c>
      <c r="E60" s="6">
        <v>0</v>
      </c>
      <c r="F60" s="6">
        <v>0</v>
      </c>
      <c r="G60" s="32">
        <v>0</v>
      </c>
      <c r="H60" s="32">
        <v>0</v>
      </c>
      <c r="I60" s="32">
        <v>0</v>
      </c>
      <c r="J60" s="32">
        <v>0</v>
      </c>
      <c r="K60" s="6">
        <v>0</v>
      </c>
      <c r="L60" s="6">
        <v>0</v>
      </c>
      <c r="M60" s="6">
        <v>0</v>
      </c>
      <c r="N60" s="6">
        <v>0</v>
      </c>
      <c r="O60" s="6">
        <v>0</v>
      </c>
      <c r="P60" s="6">
        <v>0</v>
      </c>
      <c r="Q60" s="32">
        <v>0</v>
      </c>
      <c r="R60" s="32">
        <v>0</v>
      </c>
      <c r="S60" s="6">
        <v>0</v>
      </c>
      <c r="T60" s="6">
        <v>0</v>
      </c>
      <c r="U60" s="6">
        <v>0</v>
      </c>
      <c r="V60" s="6">
        <f t="shared" si="12"/>
        <v>0</v>
      </c>
      <c r="W60" s="6">
        <f>'[1]L02'!C397</f>
        <v>0</v>
      </c>
      <c r="X60" s="6">
        <f t="shared" si="13"/>
        <v>0</v>
      </c>
      <c r="Y60" s="6">
        <v>0</v>
      </c>
    </row>
    <row r="61" spans="1:25" ht="16.5" customHeight="1">
      <c r="A61" s="8">
        <v>20409</v>
      </c>
      <c r="B61" s="35" t="s">
        <v>123</v>
      </c>
      <c r="C61" s="6">
        <v>0</v>
      </c>
      <c r="D61" s="6">
        <f t="shared" si="11"/>
        <v>0</v>
      </c>
      <c r="E61" s="6">
        <v>0</v>
      </c>
      <c r="F61" s="6">
        <v>0</v>
      </c>
      <c r="G61" s="32">
        <v>0</v>
      </c>
      <c r="H61" s="32">
        <v>0</v>
      </c>
      <c r="I61" s="32">
        <v>0</v>
      </c>
      <c r="J61" s="32">
        <v>0</v>
      </c>
      <c r="K61" s="6">
        <v>0</v>
      </c>
      <c r="L61" s="6">
        <v>0</v>
      </c>
      <c r="M61" s="6">
        <v>0</v>
      </c>
      <c r="N61" s="6">
        <v>0</v>
      </c>
      <c r="O61" s="6">
        <v>0</v>
      </c>
      <c r="P61" s="6">
        <v>0</v>
      </c>
      <c r="Q61" s="32">
        <v>0</v>
      </c>
      <c r="R61" s="32">
        <v>0</v>
      </c>
      <c r="S61" s="6">
        <v>0</v>
      </c>
      <c r="T61" s="6">
        <v>0</v>
      </c>
      <c r="U61" s="6">
        <v>0</v>
      </c>
      <c r="V61" s="6">
        <f t="shared" si="12"/>
        <v>0</v>
      </c>
      <c r="W61" s="6">
        <f>'[1]L02'!C406</f>
        <v>0</v>
      </c>
      <c r="X61" s="6">
        <f t="shared" si="13"/>
        <v>0</v>
      </c>
      <c r="Y61" s="6">
        <v>0</v>
      </c>
    </row>
    <row r="62" spans="1:25" ht="16.5" customHeight="1">
      <c r="A62" s="8">
        <v>20410</v>
      </c>
      <c r="B62" s="35" t="s">
        <v>124</v>
      </c>
      <c r="C62" s="6">
        <v>0</v>
      </c>
      <c r="D62" s="6">
        <f t="shared" si="11"/>
        <v>0</v>
      </c>
      <c r="E62" s="6">
        <v>0</v>
      </c>
      <c r="F62" s="6">
        <v>0</v>
      </c>
      <c r="G62" s="32">
        <v>0</v>
      </c>
      <c r="H62" s="32">
        <v>0</v>
      </c>
      <c r="I62" s="32">
        <v>0</v>
      </c>
      <c r="J62" s="32">
        <v>0</v>
      </c>
      <c r="K62" s="6">
        <v>0</v>
      </c>
      <c r="L62" s="6">
        <v>0</v>
      </c>
      <c r="M62" s="6">
        <v>0</v>
      </c>
      <c r="N62" s="6">
        <v>0</v>
      </c>
      <c r="O62" s="6">
        <v>0</v>
      </c>
      <c r="P62" s="6">
        <v>0</v>
      </c>
      <c r="Q62" s="32">
        <v>0</v>
      </c>
      <c r="R62" s="32">
        <v>0</v>
      </c>
      <c r="S62" s="6">
        <v>0</v>
      </c>
      <c r="T62" s="6">
        <v>0</v>
      </c>
      <c r="U62" s="6">
        <v>0</v>
      </c>
      <c r="V62" s="6">
        <f t="shared" si="12"/>
        <v>0</v>
      </c>
      <c r="W62" s="6">
        <f>'[1]L02'!C414</f>
        <v>0</v>
      </c>
      <c r="X62" s="6">
        <f t="shared" si="13"/>
        <v>0</v>
      </c>
      <c r="Y62" s="6">
        <v>0</v>
      </c>
    </row>
    <row r="63" spans="1:25" ht="16.5" customHeight="1">
      <c r="A63" s="8">
        <v>20499</v>
      </c>
      <c r="B63" s="35" t="s">
        <v>125</v>
      </c>
      <c r="C63" s="6">
        <v>26</v>
      </c>
      <c r="D63" s="6">
        <f t="shared" si="11"/>
        <v>45</v>
      </c>
      <c r="E63" s="6">
        <v>0</v>
      </c>
      <c r="F63" s="6">
        <v>0</v>
      </c>
      <c r="G63" s="32">
        <v>33</v>
      </c>
      <c r="H63" s="32">
        <v>20</v>
      </c>
      <c r="I63" s="32">
        <v>0</v>
      </c>
      <c r="J63" s="32">
        <v>0</v>
      </c>
      <c r="K63" s="6">
        <v>-8</v>
      </c>
      <c r="L63" s="6">
        <v>0</v>
      </c>
      <c r="M63" s="6">
        <v>0</v>
      </c>
      <c r="N63" s="6">
        <v>0</v>
      </c>
      <c r="O63" s="6">
        <v>0</v>
      </c>
      <c r="P63" s="6">
        <v>0</v>
      </c>
      <c r="Q63" s="32">
        <v>0</v>
      </c>
      <c r="R63" s="32">
        <v>0</v>
      </c>
      <c r="S63" s="6">
        <v>0</v>
      </c>
      <c r="T63" s="6">
        <v>0</v>
      </c>
      <c r="U63" s="6">
        <v>0</v>
      </c>
      <c r="V63" s="6">
        <f t="shared" si="12"/>
        <v>71</v>
      </c>
      <c r="W63" s="6">
        <f>'[1]L02'!C422</f>
        <v>26</v>
      </c>
      <c r="X63" s="6">
        <f t="shared" si="13"/>
        <v>45</v>
      </c>
      <c r="Y63" s="6">
        <v>45</v>
      </c>
    </row>
    <row r="64" spans="1:25" ht="16.5" customHeight="1">
      <c r="A64" s="8">
        <v>205</v>
      </c>
      <c r="B64" s="33" t="s">
        <v>126</v>
      </c>
      <c r="C64" s="6">
        <f aca="true" t="shared" si="14" ref="C64:Y64">SUM(C65:C74)</f>
        <v>31938</v>
      </c>
      <c r="D64" s="6">
        <f t="shared" si="14"/>
        <v>8223</v>
      </c>
      <c r="E64" s="6">
        <f t="shared" si="14"/>
        <v>1302</v>
      </c>
      <c r="F64" s="6">
        <f t="shared" si="14"/>
        <v>0</v>
      </c>
      <c r="G64" s="32">
        <f t="shared" si="14"/>
        <v>931</v>
      </c>
      <c r="H64" s="32">
        <f t="shared" si="14"/>
        <v>8879</v>
      </c>
      <c r="I64" s="32">
        <f t="shared" si="14"/>
        <v>1</v>
      </c>
      <c r="J64" s="32">
        <f t="shared" si="14"/>
        <v>1126</v>
      </c>
      <c r="K64" s="6">
        <f t="shared" si="14"/>
        <v>-794</v>
      </c>
      <c r="L64" s="6">
        <f t="shared" si="14"/>
        <v>0</v>
      </c>
      <c r="M64" s="6">
        <f t="shared" si="14"/>
        <v>0</v>
      </c>
      <c r="N64" s="6">
        <f t="shared" si="14"/>
        <v>0</v>
      </c>
      <c r="O64" s="6">
        <f t="shared" si="14"/>
        <v>0</v>
      </c>
      <c r="P64" s="6">
        <f t="shared" si="14"/>
        <v>43</v>
      </c>
      <c r="Q64" s="32">
        <f t="shared" si="14"/>
        <v>0</v>
      </c>
      <c r="R64" s="32">
        <f t="shared" si="14"/>
        <v>0</v>
      </c>
      <c r="S64" s="6">
        <f t="shared" si="14"/>
        <v>0</v>
      </c>
      <c r="T64" s="6">
        <f t="shared" si="14"/>
        <v>-3265</v>
      </c>
      <c r="U64" s="6">
        <f t="shared" si="14"/>
        <v>0</v>
      </c>
      <c r="V64" s="6">
        <f t="shared" si="14"/>
        <v>40161</v>
      </c>
      <c r="W64" s="6">
        <f t="shared" si="14"/>
        <v>34682</v>
      </c>
      <c r="X64" s="6">
        <f t="shared" si="14"/>
        <v>5479</v>
      </c>
      <c r="Y64" s="6">
        <f t="shared" si="14"/>
        <v>5479</v>
      </c>
    </row>
    <row r="65" spans="1:25" ht="16.5" customHeight="1">
      <c r="A65" s="8">
        <v>20501</v>
      </c>
      <c r="B65" s="35" t="s">
        <v>127</v>
      </c>
      <c r="C65" s="6">
        <v>518</v>
      </c>
      <c r="D65" s="6">
        <f aca="true" t="shared" si="15" ref="D65:D74">SUM(E65:U65)</f>
        <v>5</v>
      </c>
      <c r="E65" s="6">
        <v>0</v>
      </c>
      <c r="F65" s="6">
        <v>0</v>
      </c>
      <c r="G65" s="32">
        <v>0</v>
      </c>
      <c r="H65" s="32">
        <v>35</v>
      </c>
      <c r="I65" s="32">
        <v>0</v>
      </c>
      <c r="J65" s="32">
        <v>0</v>
      </c>
      <c r="K65" s="6">
        <v>-30</v>
      </c>
      <c r="L65" s="6">
        <v>0</v>
      </c>
      <c r="M65" s="6">
        <v>0</v>
      </c>
      <c r="N65" s="6">
        <v>0</v>
      </c>
      <c r="O65" s="6">
        <v>0</v>
      </c>
      <c r="P65" s="6">
        <v>0</v>
      </c>
      <c r="Q65" s="32">
        <v>0</v>
      </c>
      <c r="R65" s="32">
        <v>0</v>
      </c>
      <c r="S65" s="6">
        <v>0</v>
      </c>
      <c r="T65" s="6">
        <v>0</v>
      </c>
      <c r="U65" s="6">
        <v>0</v>
      </c>
      <c r="V65" s="6">
        <f aca="true" t="shared" si="16" ref="V65:V74">C65+D65</f>
        <v>523</v>
      </c>
      <c r="W65" s="6">
        <f>'[1]L02'!C426</f>
        <v>523</v>
      </c>
      <c r="X65" s="6">
        <f aca="true" t="shared" si="17" ref="X65:X74">V65-W65</f>
        <v>0</v>
      </c>
      <c r="Y65" s="6">
        <v>0</v>
      </c>
    </row>
    <row r="66" spans="1:25" ht="16.5" customHeight="1">
      <c r="A66" s="8">
        <v>20502</v>
      </c>
      <c r="B66" s="35" t="s">
        <v>128</v>
      </c>
      <c r="C66" s="6">
        <v>23790</v>
      </c>
      <c r="D66" s="6">
        <f t="shared" si="15"/>
        <v>6209</v>
      </c>
      <c r="E66" s="6">
        <v>887</v>
      </c>
      <c r="F66" s="6">
        <v>0</v>
      </c>
      <c r="G66" s="32">
        <v>931</v>
      </c>
      <c r="H66" s="32">
        <v>3007</v>
      </c>
      <c r="I66" s="32">
        <v>1</v>
      </c>
      <c r="J66" s="32">
        <v>236</v>
      </c>
      <c r="K66" s="6">
        <v>1147</v>
      </c>
      <c r="L66" s="6">
        <v>0</v>
      </c>
      <c r="M66" s="6">
        <v>0</v>
      </c>
      <c r="N66" s="6">
        <v>0</v>
      </c>
      <c r="O66" s="6">
        <v>0</v>
      </c>
      <c r="P66" s="6">
        <v>0</v>
      </c>
      <c r="Q66" s="32">
        <v>0</v>
      </c>
      <c r="R66" s="32">
        <v>0</v>
      </c>
      <c r="S66" s="6">
        <v>0</v>
      </c>
      <c r="T66" s="6">
        <v>0</v>
      </c>
      <c r="U66" s="6">
        <v>0</v>
      </c>
      <c r="V66" s="6">
        <f t="shared" si="16"/>
        <v>29999</v>
      </c>
      <c r="W66" s="6">
        <f>'[1]L02'!C431</f>
        <v>29406</v>
      </c>
      <c r="X66" s="6">
        <f t="shared" si="17"/>
        <v>593</v>
      </c>
      <c r="Y66" s="6">
        <v>593</v>
      </c>
    </row>
    <row r="67" spans="1:25" ht="16.5" customHeight="1">
      <c r="A67" s="8">
        <v>20503</v>
      </c>
      <c r="B67" s="35" t="s">
        <v>129</v>
      </c>
      <c r="C67" s="6">
        <v>798</v>
      </c>
      <c r="D67" s="6">
        <f t="shared" si="15"/>
        <v>577</v>
      </c>
      <c r="E67" s="6">
        <v>215</v>
      </c>
      <c r="F67" s="6">
        <v>0</v>
      </c>
      <c r="G67" s="32">
        <v>0</v>
      </c>
      <c r="H67" s="32">
        <v>69</v>
      </c>
      <c r="I67" s="32">
        <v>0</v>
      </c>
      <c r="J67" s="32">
        <v>0</v>
      </c>
      <c r="K67" s="6">
        <v>293</v>
      </c>
      <c r="L67" s="6">
        <v>0</v>
      </c>
      <c r="M67" s="6">
        <v>0</v>
      </c>
      <c r="N67" s="6">
        <v>0</v>
      </c>
      <c r="O67" s="6">
        <v>0</v>
      </c>
      <c r="P67" s="6">
        <v>0</v>
      </c>
      <c r="Q67" s="32">
        <v>0</v>
      </c>
      <c r="R67" s="32">
        <v>0</v>
      </c>
      <c r="S67" s="6">
        <v>0</v>
      </c>
      <c r="T67" s="6">
        <v>0</v>
      </c>
      <c r="U67" s="6">
        <v>0</v>
      </c>
      <c r="V67" s="6">
        <f t="shared" si="16"/>
        <v>1375</v>
      </c>
      <c r="W67" s="6">
        <f>'[1]L02'!C440</f>
        <v>1221</v>
      </c>
      <c r="X67" s="6">
        <f t="shared" si="17"/>
        <v>154</v>
      </c>
      <c r="Y67" s="6">
        <v>154</v>
      </c>
    </row>
    <row r="68" spans="1:25" ht="16.5" customHeight="1">
      <c r="A68" s="8">
        <v>20504</v>
      </c>
      <c r="B68" s="35" t="s">
        <v>130</v>
      </c>
      <c r="C68" s="6">
        <v>0</v>
      </c>
      <c r="D68" s="6">
        <f t="shared" si="15"/>
        <v>0</v>
      </c>
      <c r="E68" s="6">
        <v>0</v>
      </c>
      <c r="F68" s="6">
        <v>0</v>
      </c>
      <c r="G68" s="32">
        <v>0</v>
      </c>
      <c r="H68" s="32">
        <v>0</v>
      </c>
      <c r="I68" s="32">
        <v>0</v>
      </c>
      <c r="J68" s="32">
        <v>0</v>
      </c>
      <c r="K68" s="6">
        <v>0</v>
      </c>
      <c r="L68" s="6">
        <v>0</v>
      </c>
      <c r="M68" s="6">
        <v>0</v>
      </c>
      <c r="N68" s="6">
        <v>0</v>
      </c>
      <c r="O68" s="6">
        <v>0</v>
      </c>
      <c r="P68" s="6">
        <v>0</v>
      </c>
      <c r="Q68" s="32">
        <v>0</v>
      </c>
      <c r="R68" s="32">
        <v>0</v>
      </c>
      <c r="S68" s="6">
        <v>0</v>
      </c>
      <c r="T68" s="6">
        <v>0</v>
      </c>
      <c r="U68" s="6">
        <v>0</v>
      </c>
      <c r="V68" s="6">
        <f t="shared" si="16"/>
        <v>0</v>
      </c>
      <c r="W68" s="6">
        <f>'[1]L02'!C447</f>
        <v>0</v>
      </c>
      <c r="X68" s="6">
        <f t="shared" si="17"/>
        <v>0</v>
      </c>
      <c r="Y68" s="6">
        <v>0</v>
      </c>
    </row>
    <row r="69" spans="1:25" ht="16.5" customHeight="1">
      <c r="A69" s="8">
        <v>20505</v>
      </c>
      <c r="B69" s="35" t="s">
        <v>131</v>
      </c>
      <c r="C69" s="6">
        <v>0</v>
      </c>
      <c r="D69" s="6">
        <f t="shared" si="15"/>
        <v>0</v>
      </c>
      <c r="E69" s="6">
        <v>0</v>
      </c>
      <c r="F69" s="6">
        <v>0</v>
      </c>
      <c r="G69" s="32">
        <v>0</v>
      </c>
      <c r="H69" s="32">
        <v>0</v>
      </c>
      <c r="I69" s="32">
        <v>0</v>
      </c>
      <c r="J69" s="32">
        <v>0</v>
      </c>
      <c r="K69" s="6">
        <v>0</v>
      </c>
      <c r="L69" s="6">
        <v>0</v>
      </c>
      <c r="M69" s="6">
        <v>0</v>
      </c>
      <c r="N69" s="6">
        <v>0</v>
      </c>
      <c r="O69" s="6">
        <v>0</v>
      </c>
      <c r="P69" s="6">
        <v>0</v>
      </c>
      <c r="Q69" s="32">
        <v>0</v>
      </c>
      <c r="R69" s="32">
        <v>0</v>
      </c>
      <c r="S69" s="6">
        <v>0</v>
      </c>
      <c r="T69" s="6">
        <v>0</v>
      </c>
      <c r="U69" s="6">
        <v>0</v>
      </c>
      <c r="V69" s="6">
        <f t="shared" si="16"/>
        <v>0</v>
      </c>
      <c r="W69" s="6">
        <f>'[1]L02'!C453</f>
        <v>0</v>
      </c>
      <c r="X69" s="6">
        <f t="shared" si="17"/>
        <v>0</v>
      </c>
      <c r="Y69" s="6">
        <v>0</v>
      </c>
    </row>
    <row r="70" spans="1:25" ht="16.5" customHeight="1">
      <c r="A70" s="8">
        <v>20506</v>
      </c>
      <c r="B70" s="35" t="s">
        <v>132</v>
      </c>
      <c r="C70" s="6">
        <v>0</v>
      </c>
      <c r="D70" s="6">
        <f t="shared" si="15"/>
        <v>0</v>
      </c>
      <c r="E70" s="6">
        <v>0</v>
      </c>
      <c r="F70" s="6">
        <v>0</v>
      </c>
      <c r="G70" s="32">
        <v>0</v>
      </c>
      <c r="H70" s="32">
        <v>0</v>
      </c>
      <c r="I70" s="32">
        <v>0</v>
      </c>
      <c r="J70" s="32">
        <v>0</v>
      </c>
      <c r="K70" s="6">
        <v>0</v>
      </c>
      <c r="L70" s="6">
        <v>0</v>
      </c>
      <c r="M70" s="6">
        <v>0</v>
      </c>
      <c r="N70" s="6">
        <v>0</v>
      </c>
      <c r="O70" s="6">
        <v>0</v>
      </c>
      <c r="P70" s="6">
        <v>0</v>
      </c>
      <c r="Q70" s="32">
        <v>0</v>
      </c>
      <c r="R70" s="32">
        <v>0</v>
      </c>
      <c r="S70" s="6">
        <v>0</v>
      </c>
      <c r="T70" s="6">
        <v>0</v>
      </c>
      <c r="U70" s="6">
        <v>0</v>
      </c>
      <c r="V70" s="6">
        <f t="shared" si="16"/>
        <v>0</v>
      </c>
      <c r="W70" s="6">
        <f>'[1]L02'!C457</f>
        <v>0</v>
      </c>
      <c r="X70" s="6">
        <f t="shared" si="17"/>
        <v>0</v>
      </c>
      <c r="Y70" s="6">
        <v>0</v>
      </c>
    </row>
    <row r="71" spans="1:25" ht="16.5" customHeight="1">
      <c r="A71" s="8">
        <v>20507</v>
      </c>
      <c r="B71" s="35" t="s">
        <v>133</v>
      </c>
      <c r="C71" s="6">
        <v>353</v>
      </c>
      <c r="D71" s="6">
        <f t="shared" si="15"/>
        <v>134</v>
      </c>
      <c r="E71" s="6">
        <v>0</v>
      </c>
      <c r="F71" s="6">
        <v>0</v>
      </c>
      <c r="G71" s="32">
        <v>0</v>
      </c>
      <c r="H71" s="32">
        <v>2</v>
      </c>
      <c r="I71" s="32">
        <v>0</v>
      </c>
      <c r="J71" s="32">
        <v>13</v>
      </c>
      <c r="K71" s="6">
        <v>119</v>
      </c>
      <c r="L71" s="6">
        <v>0</v>
      </c>
      <c r="M71" s="6">
        <v>0</v>
      </c>
      <c r="N71" s="6">
        <v>0</v>
      </c>
      <c r="O71" s="6">
        <v>0</v>
      </c>
      <c r="P71" s="6">
        <v>0</v>
      </c>
      <c r="Q71" s="32">
        <v>0</v>
      </c>
      <c r="R71" s="32">
        <v>0</v>
      </c>
      <c r="S71" s="6">
        <v>0</v>
      </c>
      <c r="T71" s="6">
        <v>0</v>
      </c>
      <c r="U71" s="6">
        <v>0</v>
      </c>
      <c r="V71" s="6">
        <f t="shared" si="16"/>
        <v>487</v>
      </c>
      <c r="W71" s="6">
        <f>'[1]L02'!C461</f>
        <v>479</v>
      </c>
      <c r="X71" s="6">
        <f t="shared" si="17"/>
        <v>8</v>
      </c>
      <c r="Y71" s="6">
        <v>8</v>
      </c>
    </row>
    <row r="72" spans="1:25" ht="16.5" customHeight="1">
      <c r="A72" s="8">
        <v>20508</v>
      </c>
      <c r="B72" s="35" t="s">
        <v>134</v>
      </c>
      <c r="C72" s="6">
        <v>530</v>
      </c>
      <c r="D72" s="6">
        <f t="shared" si="15"/>
        <v>160</v>
      </c>
      <c r="E72" s="6">
        <v>0</v>
      </c>
      <c r="F72" s="6">
        <v>0</v>
      </c>
      <c r="G72" s="32">
        <v>0</v>
      </c>
      <c r="H72" s="32">
        <v>13</v>
      </c>
      <c r="I72" s="32">
        <v>0</v>
      </c>
      <c r="J72" s="32">
        <v>0</v>
      </c>
      <c r="K72" s="6">
        <v>147</v>
      </c>
      <c r="L72" s="6">
        <v>0</v>
      </c>
      <c r="M72" s="6">
        <v>0</v>
      </c>
      <c r="N72" s="6">
        <v>0</v>
      </c>
      <c r="O72" s="6">
        <v>0</v>
      </c>
      <c r="P72" s="6">
        <v>0</v>
      </c>
      <c r="Q72" s="32">
        <v>0</v>
      </c>
      <c r="R72" s="32">
        <v>0</v>
      </c>
      <c r="S72" s="6">
        <v>0</v>
      </c>
      <c r="T72" s="6">
        <v>0</v>
      </c>
      <c r="U72" s="6">
        <v>0</v>
      </c>
      <c r="V72" s="6">
        <f t="shared" si="16"/>
        <v>690</v>
      </c>
      <c r="W72" s="6">
        <f>'[1]L02'!C465</f>
        <v>690</v>
      </c>
      <c r="X72" s="6">
        <f t="shared" si="17"/>
        <v>0</v>
      </c>
      <c r="Y72" s="6">
        <v>0</v>
      </c>
    </row>
    <row r="73" spans="1:25" ht="16.5" customHeight="1">
      <c r="A73" s="8">
        <v>20509</v>
      </c>
      <c r="B73" s="35" t="s">
        <v>135</v>
      </c>
      <c r="C73" s="6">
        <v>1730</v>
      </c>
      <c r="D73" s="6">
        <f t="shared" si="15"/>
        <v>3811</v>
      </c>
      <c r="E73" s="6">
        <v>9</v>
      </c>
      <c r="F73" s="6">
        <v>0</v>
      </c>
      <c r="G73" s="32">
        <v>0</v>
      </c>
      <c r="H73" s="32">
        <v>2882</v>
      </c>
      <c r="I73" s="32">
        <v>0</v>
      </c>
      <c r="J73" s="32">
        <v>877</v>
      </c>
      <c r="K73" s="6">
        <v>0</v>
      </c>
      <c r="L73" s="6">
        <v>0</v>
      </c>
      <c r="M73" s="6">
        <v>0</v>
      </c>
      <c r="N73" s="6">
        <v>0</v>
      </c>
      <c r="O73" s="6">
        <v>0</v>
      </c>
      <c r="P73" s="6">
        <v>43</v>
      </c>
      <c r="Q73" s="32">
        <v>0</v>
      </c>
      <c r="R73" s="32">
        <v>0</v>
      </c>
      <c r="S73" s="6">
        <v>0</v>
      </c>
      <c r="T73" s="6">
        <v>0</v>
      </c>
      <c r="U73" s="6">
        <v>0</v>
      </c>
      <c r="V73" s="6">
        <f t="shared" si="16"/>
        <v>5541</v>
      </c>
      <c r="W73" s="6">
        <f>'[1]L02'!C471</f>
        <v>867</v>
      </c>
      <c r="X73" s="6">
        <f t="shared" si="17"/>
        <v>4674</v>
      </c>
      <c r="Y73" s="6">
        <v>4674</v>
      </c>
    </row>
    <row r="74" spans="1:25" ht="16.5" customHeight="1">
      <c r="A74" s="8">
        <v>20599</v>
      </c>
      <c r="B74" s="35" t="s">
        <v>136</v>
      </c>
      <c r="C74" s="6">
        <v>4219</v>
      </c>
      <c r="D74" s="6">
        <f t="shared" si="15"/>
        <v>-2673</v>
      </c>
      <c r="E74" s="6">
        <v>191</v>
      </c>
      <c r="F74" s="6">
        <v>0</v>
      </c>
      <c r="G74" s="32">
        <v>0</v>
      </c>
      <c r="H74" s="32">
        <v>2871</v>
      </c>
      <c r="I74" s="32">
        <v>0</v>
      </c>
      <c r="J74" s="32">
        <v>0</v>
      </c>
      <c r="K74" s="6">
        <v>-2470</v>
      </c>
      <c r="L74" s="6">
        <v>0</v>
      </c>
      <c r="M74" s="6">
        <v>0</v>
      </c>
      <c r="N74" s="6">
        <v>0</v>
      </c>
      <c r="O74" s="6">
        <v>0</v>
      </c>
      <c r="P74" s="6">
        <v>0</v>
      </c>
      <c r="Q74" s="32">
        <v>0</v>
      </c>
      <c r="R74" s="32">
        <v>0</v>
      </c>
      <c r="S74" s="6">
        <v>0</v>
      </c>
      <c r="T74" s="6">
        <v>-3265</v>
      </c>
      <c r="U74" s="6">
        <v>0</v>
      </c>
      <c r="V74" s="6">
        <f t="shared" si="16"/>
        <v>1546</v>
      </c>
      <c r="W74" s="6">
        <f>'[1]L02'!C478</f>
        <v>1496</v>
      </c>
      <c r="X74" s="6">
        <f t="shared" si="17"/>
        <v>50</v>
      </c>
      <c r="Y74" s="6">
        <v>50</v>
      </c>
    </row>
    <row r="75" spans="1:25" ht="16.5" customHeight="1">
      <c r="A75" s="8">
        <v>206</v>
      </c>
      <c r="B75" s="33" t="s">
        <v>137</v>
      </c>
      <c r="C75" s="6">
        <f aca="true" t="shared" si="18" ref="C75:Y75">SUM(C76:C85)</f>
        <v>2280</v>
      </c>
      <c r="D75" s="6">
        <f t="shared" si="18"/>
        <v>322</v>
      </c>
      <c r="E75" s="6">
        <f t="shared" si="18"/>
        <v>193</v>
      </c>
      <c r="F75" s="6">
        <f t="shared" si="18"/>
        <v>0</v>
      </c>
      <c r="G75" s="32">
        <f t="shared" si="18"/>
        <v>0</v>
      </c>
      <c r="H75" s="32">
        <f t="shared" si="18"/>
        <v>58</v>
      </c>
      <c r="I75" s="32">
        <f t="shared" si="18"/>
        <v>0</v>
      </c>
      <c r="J75" s="32">
        <f t="shared" si="18"/>
        <v>28</v>
      </c>
      <c r="K75" s="6">
        <f t="shared" si="18"/>
        <v>43</v>
      </c>
      <c r="L75" s="6">
        <f t="shared" si="18"/>
        <v>0</v>
      </c>
      <c r="M75" s="6">
        <f t="shared" si="18"/>
        <v>0</v>
      </c>
      <c r="N75" s="6">
        <f t="shared" si="18"/>
        <v>0</v>
      </c>
      <c r="O75" s="6">
        <f t="shared" si="18"/>
        <v>0</v>
      </c>
      <c r="P75" s="6">
        <f t="shared" si="18"/>
        <v>0</v>
      </c>
      <c r="Q75" s="32">
        <f t="shared" si="18"/>
        <v>0</v>
      </c>
      <c r="R75" s="32">
        <f t="shared" si="18"/>
        <v>0</v>
      </c>
      <c r="S75" s="6">
        <f t="shared" si="18"/>
        <v>0</v>
      </c>
      <c r="T75" s="6">
        <f t="shared" si="18"/>
        <v>0</v>
      </c>
      <c r="U75" s="6">
        <f t="shared" si="18"/>
        <v>0</v>
      </c>
      <c r="V75" s="6">
        <f t="shared" si="18"/>
        <v>2602</v>
      </c>
      <c r="W75" s="6">
        <f t="shared" si="18"/>
        <v>2400</v>
      </c>
      <c r="X75" s="6">
        <f t="shared" si="18"/>
        <v>202</v>
      </c>
      <c r="Y75" s="6">
        <f t="shared" si="18"/>
        <v>202</v>
      </c>
    </row>
    <row r="76" spans="1:25" ht="16.5" customHeight="1">
      <c r="A76" s="8">
        <v>20601</v>
      </c>
      <c r="B76" s="35" t="s">
        <v>138</v>
      </c>
      <c r="C76" s="6">
        <v>438</v>
      </c>
      <c r="D76" s="6">
        <f aca="true" t="shared" si="19" ref="D76:D85">SUM(E76:U76)</f>
        <v>86</v>
      </c>
      <c r="E76" s="6">
        <v>0</v>
      </c>
      <c r="F76" s="6">
        <v>0</v>
      </c>
      <c r="G76" s="32">
        <v>0</v>
      </c>
      <c r="H76" s="32">
        <v>0</v>
      </c>
      <c r="I76" s="32">
        <v>0</v>
      </c>
      <c r="J76" s="32">
        <v>28</v>
      </c>
      <c r="K76" s="6">
        <v>58</v>
      </c>
      <c r="L76" s="6">
        <v>0</v>
      </c>
      <c r="M76" s="6">
        <v>0</v>
      </c>
      <c r="N76" s="6">
        <v>0</v>
      </c>
      <c r="O76" s="6">
        <v>0</v>
      </c>
      <c r="P76" s="6">
        <v>0</v>
      </c>
      <c r="Q76" s="32">
        <v>0</v>
      </c>
      <c r="R76" s="32">
        <v>0</v>
      </c>
      <c r="S76" s="6">
        <v>0</v>
      </c>
      <c r="T76" s="6">
        <v>0</v>
      </c>
      <c r="U76" s="6">
        <v>0</v>
      </c>
      <c r="V76" s="6">
        <f aca="true" t="shared" si="20" ref="V76:V85">C76+D76</f>
        <v>524</v>
      </c>
      <c r="W76" s="6">
        <f>'[1]L02'!C481</f>
        <v>522</v>
      </c>
      <c r="X76" s="6">
        <f aca="true" t="shared" si="21" ref="X76:X85">V76-W76</f>
        <v>2</v>
      </c>
      <c r="Y76" s="6">
        <v>2</v>
      </c>
    </row>
    <row r="77" spans="1:25" ht="16.5" customHeight="1">
      <c r="A77" s="8">
        <v>20602</v>
      </c>
      <c r="B77" s="35" t="s">
        <v>139</v>
      </c>
      <c r="C77" s="6">
        <v>0</v>
      </c>
      <c r="D77" s="6">
        <f t="shared" si="19"/>
        <v>0</v>
      </c>
      <c r="E77" s="6">
        <v>0</v>
      </c>
      <c r="F77" s="6">
        <v>0</v>
      </c>
      <c r="G77" s="32">
        <v>0</v>
      </c>
      <c r="H77" s="32">
        <v>0</v>
      </c>
      <c r="I77" s="32">
        <v>0</v>
      </c>
      <c r="J77" s="32">
        <v>0</v>
      </c>
      <c r="K77" s="6">
        <v>0</v>
      </c>
      <c r="L77" s="6">
        <v>0</v>
      </c>
      <c r="M77" s="6">
        <v>0</v>
      </c>
      <c r="N77" s="6">
        <v>0</v>
      </c>
      <c r="O77" s="6">
        <v>0</v>
      </c>
      <c r="P77" s="6">
        <v>0</v>
      </c>
      <c r="Q77" s="32">
        <v>0</v>
      </c>
      <c r="R77" s="32">
        <v>0</v>
      </c>
      <c r="S77" s="6">
        <v>0</v>
      </c>
      <c r="T77" s="6">
        <v>0</v>
      </c>
      <c r="U77" s="6">
        <v>0</v>
      </c>
      <c r="V77" s="6">
        <f t="shared" si="20"/>
        <v>0</v>
      </c>
      <c r="W77" s="6">
        <f>'[1]L02'!C486</f>
        <v>0</v>
      </c>
      <c r="X77" s="6">
        <f t="shared" si="21"/>
        <v>0</v>
      </c>
      <c r="Y77" s="6">
        <v>0</v>
      </c>
    </row>
    <row r="78" spans="1:25" ht="16.5" customHeight="1">
      <c r="A78" s="8">
        <v>20603</v>
      </c>
      <c r="B78" s="35" t="s">
        <v>140</v>
      </c>
      <c r="C78" s="6">
        <v>0</v>
      </c>
      <c r="D78" s="6">
        <f t="shared" si="19"/>
        <v>0</v>
      </c>
      <c r="E78" s="6">
        <v>0</v>
      </c>
      <c r="F78" s="6">
        <v>0</v>
      </c>
      <c r="G78" s="32">
        <v>0</v>
      </c>
      <c r="H78" s="32">
        <v>0</v>
      </c>
      <c r="I78" s="32">
        <v>0</v>
      </c>
      <c r="J78" s="32">
        <v>0</v>
      </c>
      <c r="K78" s="6">
        <v>0</v>
      </c>
      <c r="L78" s="6">
        <v>0</v>
      </c>
      <c r="M78" s="6">
        <v>0</v>
      </c>
      <c r="N78" s="6">
        <v>0</v>
      </c>
      <c r="O78" s="6">
        <v>0</v>
      </c>
      <c r="P78" s="6">
        <v>0</v>
      </c>
      <c r="Q78" s="32">
        <v>0</v>
      </c>
      <c r="R78" s="32">
        <v>0</v>
      </c>
      <c r="S78" s="6">
        <v>0</v>
      </c>
      <c r="T78" s="6">
        <v>0</v>
      </c>
      <c r="U78" s="6">
        <v>0</v>
      </c>
      <c r="V78" s="6">
        <f t="shared" si="20"/>
        <v>0</v>
      </c>
      <c r="W78" s="6">
        <f>'[1]L02'!C495</f>
        <v>0</v>
      </c>
      <c r="X78" s="6">
        <f t="shared" si="21"/>
        <v>0</v>
      </c>
      <c r="Y78" s="6">
        <v>0</v>
      </c>
    </row>
    <row r="79" spans="1:25" ht="16.5" customHeight="1">
      <c r="A79" s="8">
        <v>20604</v>
      </c>
      <c r="B79" s="35" t="s">
        <v>141</v>
      </c>
      <c r="C79" s="6">
        <v>0</v>
      </c>
      <c r="D79" s="6">
        <f t="shared" si="19"/>
        <v>228</v>
      </c>
      <c r="E79" s="6">
        <v>164</v>
      </c>
      <c r="F79" s="6">
        <v>0</v>
      </c>
      <c r="G79" s="32">
        <v>0</v>
      </c>
      <c r="H79" s="32">
        <v>50</v>
      </c>
      <c r="I79" s="32">
        <v>0</v>
      </c>
      <c r="J79" s="32">
        <v>0</v>
      </c>
      <c r="K79" s="6">
        <v>14</v>
      </c>
      <c r="L79" s="6">
        <v>0</v>
      </c>
      <c r="M79" s="6">
        <v>0</v>
      </c>
      <c r="N79" s="6">
        <v>0</v>
      </c>
      <c r="O79" s="6">
        <v>0</v>
      </c>
      <c r="P79" s="6">
        <v>0</v>
      </c>
      <c r="Q79" s="32">
        <v>0</v>
      </c>
      <c r="R79" s="32">
        <v>0</v>
      </c>
      <c r="S79" s="6">
        <v>0</v>
      </c>
      <c r="T79" s="6">
        <v>0</v>
      </c>
      <c r="U79" s="6">
        <v>0</v>
      </c>
      <c r="V79" s="6">
        <f t="shared" si="20"/>
        <v>228</v>
      </c>
      <c r="W79" s="6">
        <f>'[1]L02'!C501</f>
        <v>154</v>
      </c>
      <c r="X79" s="6">
        <f t="shared" si="21"/>
        <v>74</v>
      </c>
      <c r="Y79" s="6">
        <v>74</v>
      </c>
    </row>
    <row r="80" spans="1:25" ht="16.5" customHeight="1">
      <c r="A80" s="8">
        <v>20605</v>
      </c>
      <c r="B80" s="35" t="s">
        <v>142</v>
      </c>
      <c r="C80" s="6">
        <v>0</v>
      </c>
      <c r="D80" s="6">
        <f t="shared" si="19"/>
        <v>6</v>
      </c>
      <c r="E80" s="6">
        <v>6</v>
      </c>
      <c r="F80" s="6">
        <v>0</v>
      </c>
      <c r="G80" s="32">
        <v>0</v>
      </c>
      <c r="H80" s="32">
        <v>0</v>
      </c>
      <c r="I80" s="32">
        <v>0</v>
      </c>
      <c r="J80" s="32">
        <v>0</v>
      </c>
      <c r="K80" s="6">
        <v>0</v>
      </c>
      <c r="L80" s="6">
        <v>0</v>
      </c>
      <c r="M80" s="6">
        <v>0</v>
      </c>
      <c r="N80" s="6">
        <v>0</v>
      </c>
      <c r="O80" s="6">
        <v>0</v>
      </c>
      <c r="P80" s="6">
        <v>0</v>
      </c>
      <c r="Q80" s="32">
        <v>0</v>
      </c>
      <c r="R80" s="32">
        <v>0</v>
      </c>
      <c r="S80" s="6">
        <v>0</v>
      </c>
      <c r="T80" s="6">
        <v>0</v>
      </c>
      <c r="U80" s="6">
        <v>0</v>
      </c>
      <c r="V80" s="6">
        <f t="shared" si="20"/>
        <v>6</v>
      </c>
      <c r="W80" s="6">
        <f>'[1]L02'!C507</f>
        <v>0</v>
      </c>
      <c r="X80" s="6">
        <f t="shared" si="21"/>
        <v>6</v>
      </c>
      <c r="Y80" s="6">
        <v>6</v>
      </c>
    </row>
    <row r="81" spans="1:25" ht="16.5" customHeight="1">
      <c r="A81" s="8">
        <v>20606</v>
      </c>
      <c r="B81" s="35" t="s">
        <v>143</v>
      </c>
      <c r="C81" s="6">
        <v>0</v>
      </c>
      <c r="D81" s="6">
        <f t="shared" si="19"/>
        <v>0</v>
      </c>
      <c r="E81" s="6">
        <v>0</v>
      </c>
      <c r="F81" s="6">
        <v>0</v>
      </c>
      <c r="G81" s="32">
        <v>0</v>
      </c>
      <c r="H81" s="32">
        <v>0</v>
      </c>
      <c r="I81" s="32">
        <v>0</v>
      </c>
      <c r="J81" s="32">
        <v>0</v>
      </c>
      <c r="K81" s="6">
        <v>0</v>
      </c>
      <c r="L81" s="6">
        <v>0</v>
      </c>
      <c r="M81" s="6">
        <v>0</v>
      </c>
      <c r="N81" s="6">
        <v>0</v>
      </c>
      <c r="O81" s="6">
        <v>0</v>
      </c>
      <c r="P81" s="6">
        <v>0</v>
      </c>
      <c r="Q81" s="32">
        <v>0</v>
      </c>
      <c r="R81" s="32">
        <v>0</v>
      </c>
      <c r="S81" s="6">
        <v>0</v>
      </c>
      <c r="T81" s="6">
        <v>0</v>
      </c>
      <c r="U81" s="6">
        <v>0</v>
      </c>
      <c r="V81" s="6">
        <f t="shared" si="20"/>
        <v>0</v>
      </c>
      <c r="W81" s="6">
        <f>'[1]L02'!C512</f>
        <v>0</v>
      </c>
      <c r="X81" s="6">
        <f t="shared" si="21"/>
        <v>0</v>
      </c>
      <c r="Y81" s="6">
        <v>0</v>
      </c>
    </row>
    <row r="82" spans="1:25" ht="16.5" customHeight="1">
      <c r="A82" s="8">
        <v>20607</v>
      </c>
      <c r="B82" s="35" t="s">
        <v>144</v>
      </c>
      <c r="C82" s="6">
        <v>70</v>
      </c>
      <c r="D82" s="6">
        <f t="shared" si="19"/>
        <v>13</v>
      </c>
      <c r="E82" s="6">
        <v>23</v>
      </c>
      <c r="F82" s="6">
        <v>0</v>
      </c>
      <c r="G82" s="32">
        <v>0</v>
      </c>
      <c r="H82" s="32">
        <v>8</v>
      </c>
      <c r="I82" s="32">
        <v>0</v>
      </c>
      <c r="J82" s="32">
        <v>0</v>
      </c>
      <c r="K82" s="6">
        <v>-18</v>
      </c>
      <c r="L82" s="6">
        <v>0</v>
      </c>
      <c r="M82" s="6">
        <v>0</v>
      </c>
      <c r="N82" s="6">
        <v>0</v>
      </c>
      <c r="O82" s="6">
        <v>0</v>
      </c>
      <c r="P82" s="6">
        <v>0</v>
      </c>
      <c r="Q82" s="32">
        <v>0</v>
      </c>
      <c r="R82" s="32">
        <v>0</v>
      </c>
      <c r="S82" s="6">
        <v>0</v>
      </c>
      <c r="T82" s="6">
        <v>0</v>
      </c>
      <c r="U82" s="6">
        <v>0</v>
      </c>
      <c r="V82" s="6">
        <f t="shared" si="20"/>
        <v>83</v>
      </c>
      <c r="W82" s="6">
        <f>'[1]L02'!C517</f>
        <v>63</v>
      </c>
      <c r="X82" s="6">
        <f t="shared" si="21"/>
        <v>20</v>
      </c>
      <c r="Y82" s="6">
        <v>20</v>
      </c>
    </row>
    <row r="83" spans="1:25" ht="16.5" customHeight="1">
      <c r="A83" s="8">
        <v>20608</v>
      </c>
      <c r="B83" s="35" t="s">
        <v>145</v>
      </c>
      <c r="C83" s="37">
        <v>0</v>
      </c>
      <c r="D83" s="6">
        <f t="shared" si="19"/>
        <v>0</v>
      </c>
      <c r="E83" s="6">
        <v>0</v>
      </c>
      <c r="F83" s="6">
        <v>0</v>
      </c>
      <c r="G83" s="32">
        <v>0</v>
      </c>
      <c r="H83" s="32">
        <v>0</v>
      </c>
      <c r="I83" s="32">
        <v>0</v>
      </c>
      <c r="J83" s="32">
        <v>0</v>
      </c>
      <c r="K83" s="6">
        <v>0</v>
      </c>
      <c r="L83" s="6">
        <v>0</v>
      </c>
      <c r="M83" s="6">
        <v>0</v>
      </c>
      <c r="N83" s="6">
        <v>0</v>
      </c>
      <c r="O83" s="6">
        <v>0</v>
      </c>
      <c r="P83" s="6">
        <v>0</v>
      </c>
      <c r="Q83" s="32">
        <v>0</v>
      </c>
      <c r="R83" s="32">
        <v>0</v>
      </c>
      <c r="S83" s="6">
        <v>0</v>
      </c>
      <c r="T83" s="6">
        <v>0</v>
      </c>
      <c r="U83" s="6">
        <v>0</v>
      </c>
      <c r="V83" s="6">
        <f t="shared" si="20"/>
        <v>0</v>
      </c>
      <c r="W83" s="6">
        <f>'[1]L02'!C524</f>
        <v>0</v>
      </c>
      <c r="X83" s="6">
        <f t="shared" si="21"/>
        <v>0</v>
      </c>
      <c r="Y83" s="6">
        <v>0</v>
      </c>
    </row>
    <row r="84" spans="1:25" ht="16.5" customHeight="1">
      <c r="A84" s="8">
        <v>20609</v>
      </c>
      <c r="B84" s="35" t="s">
        <v>146</v>
      </c>
      <c r="C84" s="6">
        <v>0</v>
      </c>
      <c r="D84" s="6">
        <f t="shared" si="19"/>
        <v>0</v>
      </c>
      <c r="E84" s="6">
        <v>0</v>
      </c>
      <c r="F84" s="6">
        <v>0</v>
      </c>
      <c r="G84" s="32">
        <v>0</v>
      </c>
      <c r="H84" s="32">
        <v>0</v>
      </c>
      <c r="I84" s="32">
        <v>0</v>
      </c>
      <c r="J84" s="32">
        <v>0</v>
      </c>
      <c r="K84" s="6">
        <v>0</v>
      </c>
      <c r="L84" s="6">
        <v>0</v>
      </c>
      <c r="M84" s="6">
        <v>0</v>
      </c>
      <c r="N84" s="6">
        <v>0</v>
      </c>
      <c r="O84" s="6">
        <v>0</v>
      </c>
      <c r="P84" s="6">
        <v>0</v>
      </c>
      <c r="Q84" s="32">
        <v>0</v>
      </c>
      <c r="R84" s="32">
        <v>0</v>
      </c>
      <c r="S84" s="6">
        <v>0</v>
      </c>
      <c r="T84" s="6">
        <v>0</v>
      </c>
      <c r="U84" s="6">
        <v>0</v>
      </c>
      <c r="V84" s="6">
        <f t="shared" si="20"/>
        <v>0</v>
      </c>
      <c r="W84" s="6">
        <f>'[1]L02'!C528</f>
        <v>0</v>
      </c>
      <c r="X84" s="6">
        <f t="shared" si="21"/>
        <v>0</v>
      </c>
      <c r="Y84" s="6">
        <v>0</v>
      </c>
    </row>
    <row r="85" spans="1:25" ht="16.5" customHeight="1">
      <c r="A85" s="8">
        <v>20699</v>
      </c>
      <c r="B85" s="35" t="s">
        <v>147</v>
      </c>
      <c r="C85" s="36">
        <v>1772</v>
      </c>
      <c r="D85" s="6">
        <f t="shared" si="19"/>
        <v>-11</v>
      </c>
      <c r="E85" s="6">
        <v>0</v>
      </c>
      <c r="F85" s="6">
        <v>0</v>
      </c>
      <c r="G85" s="32">
        <v>0</v>
      </c>
      <c r="H85" s="32">
        <v>0</v>
      </c>
      <c r="I85" s="32">
        <v>0</v>
      </c>
      <c r="J85" s="32">
        <v>0</v>
      </c>
      <c r="K85" s="6">
        <v>-11</v>
      </c>
      <c r="L85" s="6">
        <v>0</v>
      </c>
      <c r="M85" s="6">
        <v>0</v>
      </c>
      <c r="N85" s="6">
        <v>0</v>
      </c>
      <c r="O85" s="6">
        <v>0</v>
      </c>
      <c r="P85" s="6">
        <v>0</v>
      </c>
      <c r="Q85" s="32">
        <v>0</v>
      </c>
      <c r="R85" s="32">
        <v>0</v>
      </c>
      <c r="S85" s="6">
        <v>0</v>
      </c>
      <c r="T85" s="6">
        <v>0</v>
      </c>
      <c r="U85" s="6">
        <v>0</v>
      </c>
      <c r="V85" s="6">
        <f t="shared" si="20"/>
        <v>1761</v>
      </c>
      <c r="W85" s="6">
        <f>'[1]L02'!C530</f>
        <v>1661</v>
      </c>
      <c r="X85" s="6">
        <f t="shared" si="21"/>
        <v>100</v>
      </c>
      <c r="Y85" s="6">
        <v>100</v>
      </c>
    </row>
    <row r="86" spans="1:25" ht="16.5" customHeight="1">
      <c r="A86" s="8">
        <v>207</v>
      </c>
      <c r="B86" s="33" t="s">
        <v>148</v>
      </c>
      <c r="C86" s="6">
        <f aca="true" t="shared" si="22" ref="C86:Y86">SUM(C87:C92)</f>
        <v>1003</v>
      </c>
      <c r="D86" s="6">
        <f t="shared" si="22"/>
        <v>1103</v>
      </c>
      <c r="E86" s="37">
        <f t="shared" si="22"/>
        <v>307</v>
      </c>
      <c r="F86" s="6">
        <f t="shared" si="22"/>
        <v>0</v>
      </c>
      <c r="G86" s="32">
        <f t="shared" si="22"/>
        <v>17</v>
      </c>
      <c r="H86" s="32">
        <f t="shared" si="22"/>
        <v>443</v>
      </c>
      <c r="I86" s="32">
        <f t="shared" si="22"/>
        <v>0</v>
      </c>
      <c r="J86" s="32">
        <f t="shared" si="22"/>
        <v>225</v>
      </c>
      <c r="K86" s="6">
        <f t="shared" si="22"/>
        <v>109</v>
      </c>
      <c r="L86" s="6">
        <f t="shared" si="22"/>
        <v>0</v>
      </c>
      <c r="M86" s="6">
        <f t="shared" si="22"/>
        <v>0</v>
      </c>
      <c r="N86" s="6">
        <f t="shared" si="22"/>
        <v>0</v>
      </c>
      <c r="O86" s="6">
        <f t="shared" si="22"/>
        <v>0</v>
      </c>
      <c r="P86" s="6">
        <f t="shared" si="22"/>
        <v>2</v>
      </c>
      <c r="Q86" s="32">
        <f t="shared" si="22"/>
        <v>0</v>
      </c>
      <c r="R86" s="32">
        <f t="shared" si="22"/>
        <v>0</v>
      </c>
      <c r="S86" s="6">
        <f t="shared" si="22"/>
        <v>0</v>
      </c>
      <c r="T86" s="6">
        <f t="shared" si="22"/>
        <v>0</v>
      </c>
      <c r="U86" s="6">
        <f t="shared" si="22"/>
        <v>0</v>
      </c>
      <c r="V86" s="6">
        <f t="shared" si="22"/>
        <v>2106</v>
      </c>
      <c r="W86" s="6">
        <f t="shared" si="22"/>
        <v>1844</v>
      </c>
      <c r="X86" s="6">
        <f t="shared" si="22"/>
        <v>262</v>
      </c>
      <c r="Y86" s="6">
        <f t="shared" si="22"/>
        <v>262</v>
      </c>
    </row>
    <row r="87" spans="1:25" ht="16.5" customHeight="1">
      <c r="A87" s="8">
        <v>20701</v>
      </c>
      <c r="B87" s="35" t="s">
        <v>149</v>
      </c>
      <c r="C87" s="6">
        <v>512</v>
      </c>
      <c r="D87" s="38">
        <f aca="true" t="shared" si="23" ref="D87:D92">SUM(E87:U87)</f>
        <v>571</v>
      </c>
      <c r="E87" s="6">
        <v>27</v>
      </c>
      <c r="F87" s="34">
        <v>0</v>
      </c>
      <c r="G87" s="32">
        <v>0</v>
      </c>
      <c r="H87" s="32">
        <v>97</v>
      </c>
      <c r="I87" s="32">
        <v>0</v>
      </c>
      <c r="J87" s="32">
        <v>197</v>
      </c>
      <c r="K87" s="6">
        <v>250</v>
      </c>
      <c r="L87" s="6">
        <v>0</v>
      </c>
      <c r="M87" s="6">
        <v>0</v>
      </c>
      <c r="N87" s="6">
        <v>0</v>
      </c>
      <c r="O87" s="6">
        <v>0</v>
      </c>
      <c r="P87" s="6">
        <v>0</v>
      </c>
      <c r="Q87" s="32">
        <v>0</v>
      </c>
      <c r="R87" s="32">
        <v>0</v>
      </c>
      <c r="S87" s="6">
        <v>0</v>
      </c>
      <c r="T87" s="6">
        <v>0</v>
      </c>
      <c r="U87" s="6">
        <v>0</v>
      </c>
      <c r="V87" s="6">
        <f aca="true" t="shared" si="24" ref="V87:V92">C87+D87</f>
        <v>1083</v>
      </c>
      <c r="W87" s="6">
        <f>'[1]L02'!C536</f>
        <v>1009</v>
      </c>
      <c r="X87" s="6">
        <f aca="true" t="shared" si="25" ref="X87:X92">V87-W87</f>
        <v>74</v>
      </c>
      <c r="Y87" s="6">
        <v>74</v>
      </c>
    </row>
    <row r="88" spans="1:25" ht="16.5" customHeight="1">
      <c r="A88" s="8">
        <v>20702</v>
      </c>
      <c r="B88" s="35" t="s">
        <v>150</v>
      </c>
      <c r="C88" s="6">
        <v>40</v>
      </c>
      <c r="D88" s="6">
        <f t="shared" si="23"/>
        <v>75</v>
      </c>
      <c r="E88" s="36">
        <v>15</v>
      </c>
      <c r="F88" s="6">
        <v>0</v>
      </c>
      <c r="G88" s="32">
        <v>17</v>
      </c>
      <c r="H88" s="32">
        <v>80</v>
      </c>
      <c r="I88" s="32">
        <v>0</v>
      </c>
      <c r="J88" s="32">
        <v>0</v>
      </c>
      <c r="K88" s="6">
        <v>-37</v>
      </c>
      <c r="L88" s="6">
        <v>0</v>
      </c>
      <c r="M88" s="6">
        <v>0</v>
      </c>
      <c r="N88" s="6">
        <v>0</v>
      </c>
      <c r="O88" s="6">
        <v>0</v>
      </c>
      <c r="P88" s="6">
        <v>0</v>
      </c>
      <c r="Q88" s="32">
        <v>0</v>
      </c>
      <c r="R88" s="32">
        <v>0</v>
      </c>
      <c r="S88" s="6">
        <v>0</v>
      </c>
      <c r="T88" s="6">
        <v>0</v>
      </c>
      <c r="U88" s="6">
        <v>0</v>
      </c>
      <c r="V88" s="6">
        <f t="shared" si="24"/>
        <v>115</v>
      </c>
      <c r="W88" s="6">
        <f>'[1]L02'!C550</f>
        <v>74</v>
      </c>
      <c r="X88" s="6">
        <f t="shared" si="25"/>
        <v>41</v>
      </c>
      <c r="Y88" s="6">
        <v>41</v>
      </c>
    </row>
    <row r="89" spans="1:25" ht="16.5" customHeight="1">
      <c r="A89" s="8">
        <v>20703</v>
      </c>
      <c r="B89" s="35" t="s">
        <v>151</v>
      </c>
      <c r="C89" s="6">
        <v>264</v>
      </c>
      <c r="D89" s="6">
        <f t="shared" si="23"/>
        <v>-32</v>
      </c>
      <c r="E89" s="6">
        <v>10</v>
      </c>
      <c r="F89" s="6">
        <v>0</v>
      </c>
      <c r="G89" s="32">
        <v>0</v>
      </c>
      <c r="H89" s="32">
        <v>43</v>
      </c>
      <c r="I89" s="32">
        <v>0</v>
      </c>
      <c r="J89" s="32">
        <v>2</v>
      </c>
      <c r="K89" s="6">
        <v>-87</v>
      </c>
      <c r="L89" s="6">
        <v>0</v>
      </c>
      <c r="M89" s="6">
        <v>0</v>
      </c>
      <c r="N89" s="6">
        <v>0</v>
      </c>
      <c r="O89" s="6">
        <v>0</v>
      </c>
      <c r="P89" s="6">
        <v>0</v>
      </c>
      <c r="Q89" s="32">
        <v>0</v>
      </c>
      <c r="R89" s="32">
        <v>0</v>
      </c>
      <c r="S89" s="6">
        <v>0</v>
      </c>
      <c r="T89" s="6">
        <v>0</v>
      </c>
      <c r="U89" s="6">
        <v>0</v>
      </c>
      <c r="V89" s="6">
        <f t="shared" si="24"/>
        <v>232</v>
      </c>
      <c r="W89" s="6">
        <f>'[1]L02'!C558</f>
        <v>224</v>
      </c>
      <c r="X89" s="6">
        <f t="shared" si="25"/>
        <v>8</v>
      </c>
      <c r="Y89" s="6">
        <v>8</v>
      </c>
    </row>
    <row r="90" spans="1:25" ht="16.5" customHeight="1">
      <c r="A90" s="8">
        <v>20704</v>
      </c>
      <c r="B90" s="35" t="s">
        <v>152</v>
      </c>
      <c r="C90" s="6">
        <v>187</v>
      </c>
      <c r="D90" s="6">
        <f t="shared" si="23"/>
        <v>88</v>
      </c>
      <c r="E90" s="6">
        <v>0</v>
      </c>
      <c r="F90" s="6">
        <v>0</v>
      </c>
      <c r="G90" s="32">
        <v>0</v>
      </c>
      <c r="H90" s="32">
        <v>0</v>
      </c>
      <c r="I90" s="32">
        <v>0</v>
      </c>
      <c r="J90" s="32">
        <v>26</v>
      </c>
      <c r="K90" s="6">
        <v>62</v>
      </c>
      <c r="L90" s="6">
        <v>0</v>
      </c>
      <c r="M90" s="6">
        <v>0</v>
      </c>
      <c r="N90" s="6">
        <v>0</v>
      </c>
      <c r="O90" s="6">
        <v>0</v>
      </c>
      <c r="P90" s="6">
        <v>0</v>
      </c>
      <c r="Q90" s="32">
        <v>0</v>
      </c>
      <c r="R90" s="32">
        <v>0</v>
      </c>
      <c r="S90" s="6">
        <v>0</v>
      </c>
      <c r="T90" s="6">
        <v>0</v>
      </c>
      <c r="U90" s="6">
        <v>0</v>
      </c>
      <c r="V90" s="6">
        <f t="shared" si="24"/>
        <v>275</v>
      </c>
      <c r="W90" s="6">
        <f>'[1]L02'!C569</f>
        <v>275</v>
      </c>
      <c r="X90" s="6">
        <f t="shared" si="25"/>
        <v>0</v>
      </c>
      <c r="Y90" s="6">
        <v>0</v>
      </c>
    </row>
    <row r="91" spans="1:25" ht="16.5" customHeight="1">
      <c r="A91" s="8">
        <v>20705</v>
      </c>
      <c r="B91" s="35" t="s">
        <v>153</v>
      </c>
      <c r="C91" s="6">
        <v>0</v>
      </c>
      <c r="D91" s="6">
        <f t="shared" si="23"/>
        <v>0</v>
      </c>
      <c r="E91" s="6">
        <v>0</v>
      </c>
      <c r="F91" s="6">
        <v>0</v>
      </c>
      <c r="G91" s="32">
        <v>0</v>
      </c>
      <c r="H91" s="32">
        <v>0</v>
      </c>
      <c r="I91" s="32">
        <v>0</v>
      </c>
      <c r="J91" s="32">
        <v>0</v>
      </c>
      <c r="K91" s="6">
        <v>0</v>
      </c>
      <c r="L91" s="6">
        <v>0</v>
      </c>
      <c r="M91" s="6">
        <v>0</v>
      </c>
      <c r="N91" s="6">
        <v>0</v>
      </c>
      <c r="O91" s="6">
        <v>0</v>
      </c>
      <c r="P91" s="6">
        <v>0</v>
      </c>
      <c r="Q91" s="32">
        <v>0</v>
      </c>
      <c r="R91" s="32">
        <v>0</v>
      </c>
      <c r="S91" s="6">
        <v>0</v>
      </c>
      <c r="T91" s="6">
        <v>0</v>
      </c>
      <c r="U91" s="6">
        <v>0</v>
      </c>
      <c r="V91" s="6">
        <f t="shared" si="24"/>
        <v>0</v>
      </c>
      <c r="W91" s="6">
        <f>'[1]L02'!C577</f>
        <v>0</v>
      </c>
      <c r="X91" s="6">
        <f t="shared" si="25"/>
        <v>0</v>
      </c>
      <c r="Y91" s="6">
        <v>0</v>
      </c>
    </row>
    <row r="92" spans="1:25" ht="16.5" customHeight="1">
      <c r="A92" s="8">
        <v>20799</v>
      </c>
      <c r="B92" s="35" t="s">
        <v>154</v>
      </c>
      <c r="C92" s="6">
        <v>0</v>
      </c>
      <c r="D92" s="6">
        <f t="shared" si="23"/>
        <v>401</v>
      </c>
      <c r="E92" s="6">
        <v>255</v>
      </c>
      <c r="F92" s="6">
        <v>0</v>
      </c>
      <c r="G92" s="32">
        <v>0</v>
      </c>
      <c r="H92" s="32">
        <v>223</v>
      </c>
      <c r="I92" s="32">
        <v>0</v>
      </c>
      <c r="J92" s="32">
        <v>0</v>
      </c>
      <c r="K92" s="6">
        <v>-79</v>
      </c>
      <c r="L92" s="6">
        <v>0</v>
      </c>
      <c r="M92" s="6">
        <v>0</v>
      </c>
      <c r="N92" s="6">
        <v>0</v>
      </c>
      <c r="O92" s="6">
        <v>0</v>
      </c>
      <c r="P92" s="6">
        <v>2</v>
      </c>
      <c r="Q92" s="32">
        <v>0</v>
      </c>
      <c r="R92" s="32">
        <v>0</v>
      </c>
      <c r="S92" s="6">
        <v>0</v>
      </c>
      <c r="T92" s="6">
        <v>0</v>
      </c>
      <c r="U92" s="6">
        <v>0</v>
      </c>
      <c r="V92" s="6">
        <f t="shared" si="24"/>
        <v>401</v>
      </c>
      <c r="W92" s="6">
        <f>'[1]L02'!C586</f>
        <v>262</v>
      </c>
      <c r="X92" s="6">
        <f t="shared" si="25"/>
        <v>139</v>
      </c>
      <c r="Y92" s="6">
        <v>139</v>
      </c>
    </row>
    <row r="93" spans="1:25" ht="16.5" customHeight="1">
      <c r="A93" s="8">
        <v>208</v>
      </c>
      <c r="B93" s="33" t="s">
        <v>155</v>
      </c>
      <c r="C93" s="6">
        <f aca="true" t="shared" si="26" ref="C93:Y93">SUM(C94:C112)</f>
        <v>11151</v>
      </c>
      <c r="D93" s="6">
        <f t="shared" si="26"/>
        <v>6056</v>
      </c>
      <c r="E93" s="6">
        <f t="shared" si="26"/>
        <v>5264</v>
      </c>
      <c r="F93" s="6">
        <f t="shared" si="26"/>
        <v>0</v>
      </c>
      <c r="G93" s="32">
        <f t="shared" si="26"/>
        <v>786</v>
      </c>
      <c r="H93" s="32">
        <f t="shared" si="26"/>
        <v>2449</v>
      </c>
      <c r="I93" s="32">
        <f t="shared" si="26"/>
        <v>37</v>
      </c>
      <c r="J93" s="32">
        <f t="shared" si="26"/>
        <v>247</v>
      </c>
      <c r="K93" s="6">
        <f t="shared" si="26"/>
        <v>-1204</v>
      </c>
      <c r="L93" s="6">
        <f t="shared" si="26"/>
        <v>0</v>
      </c>
      <c r="M93" s="6">
        <f t="shared" si="26"/>
        <v>0</v>
      </c>
      <c r="N93" s="6">
        <f t="shared" si="26"/>
        <v>0</v>
      </c>
      <c r="O93" s="6">
        <f t="shared" si="26"/>
        <v>0</v>
      </c>
      <c r="P93" s="6">
        <f t="shared" si="26"/>
        <v>2796</v>
      </c>
      <c r="Q93" s="32">
        <f t="shared" si="26"/>
        <v>0</v>
      </c>
      <c r="R93" s="32">
        <f t="shared" si="26"/>
        <v>0</v>
      </c>
      <c r="S93" s="6">
        <f t="shared" si="26"/>
        <v>0</v>
      </c>
      <c r="T93" s="6">
        <f t="shared" si="26"/>
        <v>-4319</v>
      </c>
      <c r="U93" s="6">
        <f t="shared" si="26"/>
        <v>0</v>
      </c>
      <c r="V93" s="6">
        <f t="shared" si="26"/>
        <v>17207</v>
      </c>
      <c r="W93" s="6">
        <f t="shared" si="26"/>
        <v>14624</v>
      </c>
      <c r="X93" s="6">
        <f t="shared" si="26"/>
        <v>2583</v>
      </c>
      <c r="Y93" s="6">
        <f t="shared" si="26"/>
        <v>2583</v>
      </c>
    </row>
    <row r="94" spans="1:25" ht="16.5" customHeight="1">
      <c r="A94" s="8">
        <v>20801</v>
      </c>
      <c r="B94" s="35" t="s">
        <v>156</v>
      </c>
      <c r="C94" s="6">
        <v>373</v>
      </c>
      <c r="D94" s="6">
        <f aca="true" t="shared" si="27" ref="D94:D112">SUM(E94:U94)</f>
        <v>126</v>
      </c>
      <c r="E94" s="6">
        <v>33</v>
      </c>
      <c r="F94" s="6">
        <v>0</v>
      </c>
      <c r="G94" s="32">
        <v>0</v>
      </c>
      <c r="H94" s="32">
        <v>5</v>
      </c>
      <c r="I94" s="32">
        <v>0</v>
      </c>
      <c r="J94" s="32">
        <v>16</v>
      </c>
      <c r="K94" s="6">
        <v>72</v>
      </c>
      <c r="L94" s="6">
        <v>0</v>
      </c>
      <c r="M94" s="6">
        <v>0</v>
      </c>
      <c r="N94" s="6">
        <v>0</v>
      </c>
      <c r="O94" s="6">
        <v>0</v>
      </c>
      <c r="P94" s="6">
        <v>0</v>
      </c>
      <c r="Q94" s="32">
        <v>0</v>
      </c>
      <c r="R94" s="32">
        <v>0</v>
      </c>
      <c r="S94" s="6">
        <v>0</v>
      </c>
      <c r="T94" s="6">
        <v>0</v>
      </c>
      <c r="U94" s="6">
        <v>0</v>
      </c>
      <c r="V94" s="6">
        <f aca="true" t="shared" si="28" ref="V94:V112">C94+D94</f>
        <v>499</v>
      </c>
      <c r="W94" s="6">
        <f>'[1]L02'!C591</f>
        <v>465</v>
      </c>
      <c r="X94" s="6">
        <f aca="true" t="shared" si="29" ref="X94:X112">V94-W94</f>
        <v>34</v>
      </c>
      <c r="Y94" s="6">
        <v>34</v>
      </c>
    </row>
    <row r="95" spans="1:25" ht="16.5" customHeight="1">
      <c r="A95" s="8">
        <v>20802</v>
      </c>
      <c r="B95" s="35" t="s">
        <v>157</v>
      </c>
      <c r="C95" s="6">
        <v>2870</v>
      </c>
      <c r="D95" s="6">
        <f t="shared" si="27"/>
        <v>1386</v>
      </c>
      <c r="E95" s="6">
        <v>1330</v>
      </c>
      <c r="F95" s="6">
        <v>0</v>
      </c>
      <c r="G95" s="32">
        <v>49</v>
      </c>
      <c r="H95" s="32">
        <v>2</v>
      </c>
      <c r="I95" s="32">
        <v>37</v>
      </c>
      <c r="J95" s="32">
        <v>26</v>
      </c>
      <c r="K95" s="6">
        <v>-58</v>
      </c>
      <c r="L95" s="6">
        <v>0</v>
      </c>
      <c r="M95" s="6">
        <v>0</v>
      </c>
      <c r="N95" s="6">
        <v>0</v>
      </c>
      <c r="O95" s="6">
        <v>0</v>
      </c>
      <c r="P95" s="6">
        <v>0</v>
      </c>
      <c r="Q95" s="32">
        <v>0</v>
      </c>
      <c r="R95" s="32">
        <v>0</v>
      </c>
      <c r="S95" s="6">
        <v>0</v>
      </c>
      <c r="T95" s="6">
        <v>0</v>
      </c>
      <c r="U95" s="6">
        <v>0</v>
      </c>
      <c r="V95" s="6">
        <f t="shared" si="28"/>
        <v>4256</v>
      </c>
      <c r="W95" s="6">
        <f>'[1]L02'!C605</f>
        <v>4018</v>
      </c>
      <c r="X95" s="6">
        <f t="shared" si="29"/>
        <v>238</v>
      </c>
      <c r="Y95" s="6">
        <v>238</v>
      </c>
    </row>
    <row r="96" spans="1:25" ht="16.5" customHeight="1">
      <c r="A96" s="8">
        <v>20803</v>
      </c>
      <c r="B96" s="35" t="s">
        <v>158</v>
      </c>
      <c r="C96" s="6">
        <v>343</v>
      </c>
      <c r="D96" s="6">
        <f t="shared" si="27"/>
        <v>3149</v>
      </c>
      <c r="E96" s="6">
        <v>309</v>
      </c>
      <c r="F96" s="6">
        <v>0</v>
      </c>
      <c r="G96" s="32">
        <v>443</v>
      </c>
      <c r="H96" s="32">
        <v>100</v>
      </c>
      <c r="I96" s="32">
        <v>0</v>
      </c>
      <c r="J96" s="32">
        <v>50</v>
      </c>
      <c r="K96" s="6">
        <v>2247</v>
      </c>
      <c r="L96" s="6">
        <v>0</v>
      </c>
      <c r="M96" s="6">
        <v>0</v>
      </c>
      <c r="N96" s="6">
        <v>0</v>
      </c>
      <c r="O96" s="6">
        <v>0</v>
      </c>
      <c r="P96" s="6">
        <v>0</v>
      </c>
      <c r="Q96" s="32">
        <v>0</v>
      </c>
      <c r="R96" s="32">
        <v>0</v>
      </c>
      <c r="S96" s="6">
        <v>0</v>
      </c>
      <c r="T96" s="6">
        <v>0</v>
      </c>
      <c r="U96" s="6">
        <v>0</v>
      </c>
      <c r="V96" s="6">
        <f t="shared" si="28"/>
        <v>3492</v>
      </c>
      <c r="W96" s="6">
        <f>'[1]L02'!C616</f>
        <v>3327</v>
      </c>
      <c r="X96" s="6">
        <f t="shared" si="29"/>
        <v>165</v>
      </c>
      <c r="Y96" s="6">
        <v>165</v>
      </c>
    </row>
    <row r="97" spans="1:25" ht="16.5" customHeight="1">
      <c r="A97" s="8">
        <v>20804</v>
      </c>
      <c r="B97" s="35" t="s">
        <v>159</v>
      </c>
      <c r="C97" s="6">
        <v>0</v>
      </c>
      <c r="D97" s="6">
        <f t="shared" si="27"/>
        <v>0</v>
      </c>
      <c r="E97" s="6">
        <v>0</v>
      </c>
      <c r="F97" s="6">
        <v>0</v>
      </c>
      <c r="G97" s="32">
        <v>0</v>
      </c>
      <c r="H97" s="32">
        <v>0</v>
      </c>
      <c r="I97" s="32">
        <v>0</v>
      </c>
      <c r="J97" s="32">
        <v>0</v>
      </c>
      <c r="K97" s="6">
        <v>0</v>
      </c>
      <c r="L97" s="6">
        <v>0</v>
      </c>
      <c r="M97" s="6">
        <v>0</v>
      </c>
      <c r="N97" s="6">
        <v>0</v>
      </c>
      <c r="O97" s="6">
        <v>0</v>
      </c>
      <c r="P97" s="6">
        <v>0</v>
      </c>
      <c r="Q97" s="32">
        <v>0</v>
      </c>
      <c r="R97" s="32">
        <v>0</v>
      </c>
      <c r="S97" s="6">
        <v>0</v>
      </c>
      <c r="T97" s="6">
        <v>0</v>
      </c>
      <c r="U97" s="6">
        <v>0</v>
      </c>
      <c r="V97" s="6">
        <f t="shared" si="28"/>
        <v>0</v>
      </c>
      <c r="W97" s="6">
        <f>'[1]L02'!C624</f>
        <v>0</v>
      </c>
      <c r="X97" s="6">
        <f t="shared" si="29"/>
        <v>0</v>
      </c>
      <c r="Y97" s="6">
        <v>0</v>
      </c>
    </row>
    <row r="98" spans="1:25" ht="16.5" customHeight="1">
      <c r="A98" s="8">
        <v>20805</v>
      </c>
      <c r="B98" s="35" t="s">
        <v>160</v>
      </c>
      <c r="C98" s="6">
        <v>0</v>
      </c>
      <c r="D98" s="6">
        <f t="shared" si="27"/>
        <v>30</v>
      </c>
      <c r="E98" s="6">
        <v>30</v>
      </c>
      <c r="F98" s="6">
        <v>0</v>
      </c>
      <c r="G98" s="32">
        <v>0</v>
      </c>
      <c r="H98" s="32">
        <v>0</v>
      </c>
      <c r="I98" s="32">
        <v>0</v>
      </c>
      <c r="J98" s="32">
        <v>0</v>
      </c>
      <c r="K98" s="6">
        <v>0</v>
      </c>
      <c r="L98" s="6">
        <v>0</v>
      </c>
      <c r="M98" s="6">
        <v>0</v>
      </c>
      <c r="N98" s="6">
        <v>0</v>
      </c>
      <c r="O98" s="6">
        <v>0</v>
      </c>
      <c r="P98" s="6">
        <v>0</v>
      </c>
      <c r="Q98" s="32">
        <v>0</v>
      </c>
      <c r="R98" s="32">
        <v>0</v>
      </c>
      <c r="S98" s="6">
        <v>0</v>
      </c>
      <c r="T98" s="6">
        <v>0</v>
      </c>
      <c r="U98" s="6">
        <v>0</v>
      </c>
      <c r="V98" s="6">
        <f t="shared" si="28"/>
        <v>30</v>
      </c>
      <c r="W98" s="6">
        <f>'[1]L02'!C626</f>
        <v>30</v>
      </c>
      <c r="X98" s="6">
        <f t="shared" si="29"/>
        <v>0</v>
      </c>
      <c r="Y98" s="6">
        <v>0</v>
      </c>
    </row>
    <row r="99" spans="1:25" ht="16.5" customHeight="1">
      <c r="A99" s="8">
        <v>20806</v>
      </c>
      <c r="B99" s="35" t="s">
        <v>161</v>
      </c>
      <c r="C99" s="6">
        <v>0</v>
      </c>
      <c r="D99" s="6">
        <f t="shared" si="27"/>
        <v>0</v>
      </c>
      <c r="E99" s="6">
        <v>0</v>
      </c>
      <c r="F99" s="6">
        <v>0</v>
      </c>
      <c r="G99" s="32">
        <v>0</v>
      </c>
      <c r="H99" s="32">
        <v>0</v>
      </c>
      <c r="I99" s="32">
        <v>0</v>
      </c>
      <c r="J99" s="32">
        <v>0</v>
      </c>
      <c r="K99" s="6">
        <v>0</v>
      </c>
      <c r="L99" s="6">
        <v>0</v>
      </c>
      <c r="M99" s="6">
        <v>0</v>
      </c>
      <c r="N99" s="6">
        <v>0</v>
      </c>
      <c r="O99" s="6">
        <v>0</v>
      </c>
      <c r="P99" s="6">
        <v>0</v>
      </c>
      <c r="Q99" s="32">
        <v>0</v>
      </c>
      <c r="R99" s="32">
        <v>0</v>
      </c>
      <c r="S99" s="6">
        <v>0</v>
      </c>
      <c r="T99" s="6">
        <v>0</v>
      </c>
      <c r="U99" s="6">
        <v>0</v>
      </c>
      <c r="V99" s="6">
        <f t="shared" si="28"/>
        <v>0</v>
      </c>
      <c r="W99" s="6">
        <f>'[1]L02'!C632</f>
        <v>0</v>
      </c>
      <c r="X99" s="6">
        <f t="shared" si="29"/>
        <v>0</v>
      </c>
      <c r="Y99" s="6">
        <v>0</v>
      </c>
    </row>
    <row r="100" spans="1:25" ht="16.5" customHeight="1">
      <c r="A100" s="8">
        <v>20807</v>
      </c>
      <c r="B100" s="35" t="s">
        <v>162</v>
      </c>
      <c r="C100" s="6">
        <v>4109</v>
      </c>
      <c r="D100" s="6">
        <f t="shared" si="27"/>
        <v>-2369</v>
      </c>
      <c r="E100" s="6">
        <v>572</v>
      </c>
      <c r="F100" s="6">
        <v>0</v>
      </c>
      <c r="G100" s="32">
        <v>0</v>
      </c>
      <c r="H100" s="32">
        <v>576</v>
      </c>
      <c r="I100" s="32">
        <v>0</v>
      </c>
      <c r="J100" s="32">
        <v>0</v>
      </c>
      <c r="K100" s="6">
        <v>-3325</v>
      </c>
      <c r="L100" s="6">
        <v>0</v>
      </c>
      <c r="M100" s="6">
        <v>0</v>
      </c>
      <c r="N100" s="6">
        <v>0</v>
      </c>
      <c r="O100" s="6">
        <v>0</v>
      </c>
      <c r="P100" s="6">
        <v>0</v>
      </c>
      <c r="Q100" s="32">
        <v>0</v>
      </c>
      <c r="R100" s="32">
        <v>0</v>
      </c>
      <c r="S100" s="6">
        <v>0</v>
      </c>
      <c r="T100" s="6">
        <v>-192</v>
      </c>
      <c r="U100" s="6">
        <v>0</v>
      </c>
      <c r="V100" s="6">
        <f t="shared" si="28"/>
        <v>1740</v>
      </c>
      <c r="W100" s="6">
        <f>'[1]L02'!C636</f>
        <v>1189</v>
      </c>
      <c r="X100" s="6">
        <f t="shared" si="29"/>
        <v>551</v>
      </c>
      <c r="Y100" s="6">
        <v>551</v>
      </c>
    </row>
    <row r="101" spans="1:25" ht="16.5" customHeight="1">
      <c r="A101" s="8">
        <v>20808</v>
      </c>
      <c r="B101" s="35" t="s">
        <v>163</v>
      </c>
      <c r="C101" s="6">
        <v>593</v>
      </c>
      <c r="D101" s="6">
        <f t="shared" si="27"/>
        <v>805</v>
      </c>
      <c r="E101" s="6">
        <v>301</v>
      </c>
      <c r="F101" s="6">
        <v>0</v>
      </c>
      <c r="G101" s="32">
        <v>0</v>
      </c>
      <c r="H101" s="32">
        <v>254</v>
      </c>
      <c r="I101" s="32">
        <v>0</v>
      </c>
      <c r="J101" s="32">
        <v>148</v>
      </c>
      <c r="K101" s="6">
        <v>102</v>
      </c>
      <c r="L101" s="6">
        <v>0</v>
      </c>
      <c r="M101" s="6">
        <v>0</v>
      </c>
      <c r="N101" s="6">
        <v>0</v>
      </c>
      <c r="O101" s="6">
        <v>0</v>
      </c>
      <c r="P101" s="6">
        <v>0</v>
      </c>
      <c r="Q101" s="32">
        <v>0</v>
      </c>
      <c r="R101" s="32">
        <v>0</v>
      </c>
      <c r="S101" s="6">
        <v>0</v>
      </c>
      <c r="T101" s="6">
        <v>0</v>
      </c>
      <c r="U101" s="6">
        <v>0</v>
      </c>
      <c r="V101" s="6">
        <f t="shared" si="28"/>
        <v>1398</v>
      </c>
      <c r="W101" s="6">
        <f>'[1]L02'!C650</f>
        <v>1233</v>
      </c>
      <c r="X101" s="6">
        <f t="shared" si="29"/>
        <v>165</v>
      </c>
      <c r="Y101" s="6">
        <v>165</v>
      </c>
    </row>
    <row r="102" spans="1:25" ht="16.5" customHeight="1">
      <c r="A102" s="8">
        <v>20809</v>
      </c>
      <c r="B102" s="35" t="s">
        <v>164</v>
      </c>
      <c r="C102" s="6">
        <v>261</v>
      </c>
      <c r="D102" s="6">
        <f t="shared" si="27"/>
        <v>426</v>
      </c>
      <c r="E102" s="6">
        <v>222</v>
      </c>
      <c r="F102" s="6">
        <v>0</v>
      </c>
      <c r="G102" s="32">
        <v>0</v>
      </c>
      <c r="H102" s="32">
        <v>332</v>
      </c>
      <c r="I102" s="32">
        <v>0</v>
      </c>
      <c r="J102" s="32">
        <v>2</v>
      </c>
      <c r="K102" s="6">
        <v>0</v>
      </c>
      <c r="L102" s="6">
        <v>0</v>
      </c>
      <c r="M102" s="6">
        <v>0</v>
      </c>
      <c r="N102" s="6">
        <v>0</v>
      </c>
      <c r="O102" s="6">
        <v>0</v>
      </c>
      <c r="P102" s="6">
        <v>0</v>
      </c>
      <c r="Q102" s="32">
        <v>0</v>
      </c>
      <c r="R102" s="32">
        <v>0</v>
      </c>
      <c r="S102" s="6">
        <v>0</v>
      </c>
      <c r="T102" s="6">
        <v>-130</v>
      </c>
      <c r="U102" s="6">
        <v>0</v>
      </c>
      <c r="V102" s="6">
        <f t="shared" si="28"/>
        <v>687</v>
      </c>
      <c r="W102" s="6">
        <f>'[1]L02'!C658</f>
        <v>365</v>
      </c>
      <c r="X102" s="6">
        <f t="shared" si="29"/>
        <v>322</v>
      </c>
      <c r="Y102" s="6">
        <v>322</v>
      </c>
    </row>
    <row r="103" spans="1:25" ht="16.5" customHeight="1">
      <c r="A103" s="8">
        <v>20810</v>
      </c>
      <c r="B103" s="35" t="s">
        <v>165</v>
      </c>
      <c r="C103" s="6">
        <v>812</v>
      </c>
      <c r="D103" s="6">
        <f t="shared" si="27"/>
        <v>13</v>
      </c>
      <c r="E103" s="6">
        <v>170</v>
      </c>
      <c r="F103" s="6">
        <v>0</v>
      </c>
      <c r="G103" s="32">
        <v>0</v>
      </c>
      <c r="H103" s="32">
        <v>303</v>
      </c>
      <c r="I103" s="32">
        <v>0</v>
      </c>
      <c r="J103" s="32">
        <v>5</v>
      </c>
      <c r="K103" s="6">
        <v>0</v>
      </c>
      <c r="L103" s="6">
        <v>0</v>
      </c>
      <c r="M103" s="6">
        <v>0</v>
      </c>
      <c r="N103" s="6">
        <v>0</v>
      </c>
      <c r="O103" s="6">
        <v>0</v>
      </c>
      <c r="P103" s="6">
        <v>0</v>
      </c>
      <c r="Q103" s="32">
        <v>0</v>
      </c>
      <c r="R103" s="32">
        <v>0</v>
      </c>
      <c r="S103" s="6">
        <v>0</v>
      </c>
      <c r="T103" s="6">
        <v>-465</v>
      </c>
      <c r="U103" s="6">
        <v>0</v>
      </c>
      <c r="V103" s="6">
        <f t="shared" si="28"/>
        <v>825</v>
      </c>
      <c r="W103" s="6">
        <f>'[1]L02'!C664</f>
        <v>777</v>
      </c>
      <c r="X103" s="6">
        <f t="shared" si="29"/>
        <v>48</v>
      </c>
      <c r="Y103" s="6">
        <v>48</v>
      </c>
    </row>
    <row r="104" spans="1:25" ht="16.5" customHeight="1">
      <c r="A104" s="8">
        <v>20811</v>
      </c>
      <c r="B104" s="35" t="s">
        <v>166</v>
      </c>
      <c r="C104" s="37">
        <v>59</v>
      </c>
      <c r="D104" s="6">
        <f t="shared" si="27"/>
        <v>1748</v>
      </c>
      <c r="E104" s="6">
        <v>1274</v>
      </c>
      <c r="F104" s="6">
        <v>0</v>
      </c>
      <c r="G104" s="32">
        <v>9</v>
      </c>
      <c r="H104" s="42">
        <v>36</v>
      </c>
      <c r="I104" s="32">
        <v>0</v>
      </c>
      <c r="J104" s="32">
        <v>0</v>
      </c>
      <c r="K104" s="6">
        <v>0</v>
      </c>
      <c r="L104" s="6">
        <v>0</v>
      </c>
      <c r="M104" s="6">
        <v>0</v>
      </c>
      <c r="N104" s="6">
        <v>0</v>
      </c>
      <c r="O104" s="6">
        <v>0</v>
      </c>
      <c r="P104" s="6">
        <v>2796</v>
      </c>
      <c r="Q104" s="32">
        <v>0</v>
      </c>
      <c r="R104" s="32">
        <v>0</v>
      </c>
      <c r="S104" s="6">
        <v>0</v>
      </c>
      <c r="T104" s="6">
        <v>-2367</v>
      </c>
      <c r="U104" s="6">
        <v>0</v>
      </c>
      <c r="V104" s="6">
        <f t="shared" si="28"/>
        <v>1807</v>
      </c>
      <c r="W104" s="6">
        <f>'[1]L02'!C671</f>
        <v>761</v>
      </c>
      <c r="X104" s="6">
        <f t="shared" si="29"/>
        <v>1046</v>
      </c>
      <c r="Y104" s="6">
        <v>1046</v>
      </c>
    </row>
    <row r="105" spans="1:25" ht="16.5" customHeight="1">
      <c r="A105" s="8">
        <v>20815</v>
      </c>
      <c r="B105" s="35" t="s">
        <v>167</v>
      </c>
      <c r="C105" s="6">
        <v>100</v>
      </c>
      <c r="D105" s="6">
        <f t="shared" si="27"/>
        <v>-82</v>
      </c>
      <c r="E105" s="6">
        <v>5</v>
      </c>
      <c r="F105" s="6">
        <v>0</v>
      </c>
      <c r="G105" s="32">
        <v>0</v>
      </c>
      <c r="H105" s="32">
        <v>3</v>
      </c>
      <c r="I105" s="32">
        <v>0</v>
      </c>
      <c r="J105" s="32">
        <v>0</v>
      </c>
      <c r="K105" s="6">
        <v>0</v>
      </c>
      <c r="L105" s="6">
        <v>0</v>
      </c>
      <c r="M105" s="6">
        <v>0</v>
      </c>
      <c r="N105" s="6">
        <v>0</v>
      </c>
      <c r="O105" s="6">
        <v>0</v>
      </c>
      <c r="P105" s="6">
        <v>0</v>
      </c>
      <c r="Q105" s="32">
        <v>0</v>
      </c>
      <c r="R105" s="32">
        <v>0</v>
      </c>
      <c r="S105" s="6">
        <v>0</v>
      </c>
      <c r="T105" s="6">
        <v>-90</v>
      </c>
      <c r="U105" s="6">
        <v>0</v>
      </c>
      <c r="V105" s="6">
        <f t="shared" si="28"/>
        <v>18</v>
      </c>
      <c r="W105" s="6">
        <f>'[1]L02'!C679</f>
        <v>13</v>
      </c>
      <c r="X105" s="6">
        <f t="shared" si="29"/>
        <v>5</v>
      </c>
      <c r="Y105" s="6">
        <v>5</v>
      </c>
    </row>
    <row r="106" spans="1:25" ht="16.5" customHeight="1">
      <c r="A106" s="8">
        <v>20816</v>
      </c>
      <c r="B106" s="35" t="s">
        <v>168</v>
      </c>
      <c r="C106" s="6">
        <v>29</v>
      </c>
      <c r="D106" s="6">
        <f t="shared" si="27"/>
        <v>6</v>
      </c>
      <c r="E106" s="6">
        <v>0</v>
      </c>
      <c r="F106" s="6">
        <v>0</v>
      </c>
      <c r="G106" s="32">
        <v>0</v>
      </c>
      <c r="H106" s="32">
        <v>0</v>
      </c>
      <c r="I106" s="32">
        <v>0</v>
      </c>
      <c r="J106" s="32">
        <v>0</v>
      </c>
      <c r="K106" s="6">
        <v>6</v>
      </c>
      <c r="L106" s="6">
        <v>0</v>
      </c>
      <c r="M106" s="6">
        <v>0</v>
      </c>
      <c r="N106" s="6">
        <v>0</v>
      </c>
      <c r="O106" s="6">
        <v>0</v>
      </c>
      <c r="P106" s="6">
        <v>0</v>
      </c>
      <c r="Q106" s="32">
        <v>0</v>
      </c>
      <c r="R106" s="32">
        <v>0</v>
      </c>
      <c r="S106" s="6">
        <v>0</v>
      </c>
      <c r="T106" s="6">
        <v>0</v>
      </c>
      <c r="U106" s="6">
        <v>0</v>
      </c>
      <c r="V106" s="6">
        <f t="shared" si="28"/>
        <v>35</v>
      </c>
      <c r="W106" s="6">
        <f>'[1]L02'!C684</f>
        <v>35</v>
      </c>
      <c r="X106" s="6">
        <f t="shared" si="29"/>
        <v>0</v>
      </c>
      <c r="Y106" s="6">
        <v>0</v>
      </c>
    </row>
    <row r="107" spans="1:25" ht="16.5" customHeight="1">
      <c r="A107" s="8">
        <v>20819</v>
      </c>
      <c r="B107" s="35" t="s">
        <v>169</v>
      </c>
      <c r="C107" s="6">
        <v>904</v>
      </c>
      <c r="D107" s="6">
        <f t="shared" si="27"/>
        <v>598</v>
      </c>
      <c r="E107" s="6">
        <v>706</v>
      </c>
      <c r="F107" s="6">
        <v>0</v>
      </c>
      <c r="G107" s="32">
        <v>256</v>
      </c>
      <c r="H107" s="32">
        <v>626</v>
      </c>
      <c r="I107" s="32">
        <v>0</v>
      </c>
      <c r="J107" s="32">
        <v>0</v>
      </c>
      <c r="K107" s="6">
        <v>0</v>
      </c>
      <c r="L107" s="6">
        <v>0</v>
      </c>
      <c r="M107" s="6">
        <v>0</v>
      </c>
      <c r="N107" s="6">
        <v>0</v>
      </c>
      <c r="O107" s="6">
        <v>0</v>
      </c>
      <c r="P107" s="6">
        <v>0</v>
      </c>
      <c r="Q107" s="32">
        <v>0</v>
      </c>
      <c r="R107" s="32">
        <v>0</v>
      </c>
      <c r="S107" s="6">
        <v>0</v>
      </c>
      <c r="T107" s="6">
        <v>-990</v>
      </c>
      <c r="U107" s="6">
        <v>0</v>
      </c>
      <c r="V107" s="6">
        <f t="shared" si="28"/>
        <v>1502</v>
      </c>
      <c r="W107" s="6">
        <f>'[1]L02'!C689</f>
        <v>1502</v>
      </c>
      <c r="X107" s="6">
        <f t="shared" si="29"/>
        <v>0</v>
      </c>
      <c r="Y107" s="6">
        <v>0</v>
      </c>
    </row>
    <row r="108" spans="1:25" ht="16.5" customHeight="1">
      <c r="A108" s="8">
        <v>20820</v>
      </c>
      <c r="B108" s="35" t="s">
        <v>170</v>
      </c>
      <c r="C108" s="6">
        <v>10</v>
      </c>
      <c r="D108" s="6">
        <f t="shared" si="27"/>
        <v>0</v>
      </c>
      <c r="E108" s="6">
        <v>20</v>
      </c>
      <c r="F108" s="6">
        <v>0</v>
      </c>
      <c r="G108" s="32">
        <v>28</v>
      </c>
      <c r="H108" s="32">
        <v>78</v>
      </c>
      <c r="I108" s="32">
        <v>0</v>
      </c>
      <c r="J108" s="32">
        <v>0</v>
      </c>
      <c r="K108" s="6">
        <v>-48</v>
      </c>
      <c r="L108" s="6">
        <v>0</v>
      </c>
      <c r="M108" s="6">
        <v>0</v>
      </c>
      <c r="N108" s="6">
        <v>0</v>
      </c>
      <c r="O108" s="6">
        <v>0</v>
      </c>
      <c r="P108" s="6">
        <v>0</v>
      </c>
      <c r="Q108" s="32">
        <v>0</v>
      </c>
      <c r="R108" s="32">
        <v>0</v>
      </c>
      <c r="S108" s="6">
        <v>0</v>
      </c>
      <c r="T108" s="6">
        <v>-78</v>
      </c>
      <c r="U108" s="6">
        <v>0</v>
      </c>
      <c r="V108" s="6">
        <f t="shared" si="28"/>
        <v>10</v>
      </c>
      <c r="W108" s="6">
        <f>'[1]L02'!C692</f>
        <v>10</v>
      </c>
      <c r="X108" s="6">
        <f t="shared" si="29"/>
        <v>0</v>
      </c>
      <c r="Y108" s="6">
        <v>0</v>
      </c>
    </row>
    <row r="109" spans="1:25" ht="16.5" customHeight="1">
      <c r="A109" s="8">
        <v>20821</v>
      </c>
      <c r="B109" s="35" t="s">
        <v>171</v>
      </c>
      <c r="C109" s="6">
        <v>0</v>
      </c>
      <c r="D109" s="6">
        <f t="shared" si="27"/>
        <v>0</v>
      </c>
      <c r="E109" s="6">
        <v>0</v>
      </c>
      <c r="F109" s="6">
        <v>0</v>
      </c>
      <c r="G109" s="32">
        <v>0</v>
      </c>
      <c r="H109" s="32">
        <v>0</v>
      </c>
      <c r="I109" s="32">
        <v>0</v>
      </c>
      <c r="J109" s="32">
        <v>0</v>
      </c>
      <c r="K109" s="6">
        <v>0</v>
      </c>
      <c r="L109" s="6">
        <v>0</v>
      </c>
      <c r="M109" s="6">
        <v>0</v>
      </c>
      <c r="N109" s="6">
        <v>0</v>
      </c>
      <c r="O109" s="6">
        <v>0</v>
      </c>
      <c r="P109" s="6">
        <v>0</v>
      </c>
      <c r="Q109" s="32">
        <v>0</v>
      </c>
      <c r="R109" s="32">
        <v>0</v>
      </c>
      <c r="S109" s="6">
        <v>0</v>
      </c>
      <c r="T109" s="6">
        <v>0</v>
      </c>
      <c r="U109" s="6">
        <v>0</v>
      </c>
      <c r="V109" s="6">
        <f t="shared" si="28"/>
        <v>0</v>
      </c>
      <c r="W109" s="6">
        <f>'[1]L02'!C695</f>
        <v>0</v>
      </c>
      <c r="X109" s="6">
        <f t="shared" si="29"/>
        <v>0</v>
      </c>
      <c r="Y109" s="6">
        <v>0</v>
      </c>
    </row>
    <row r="110" spans="1:25" ht="16.5" customHeight="1">
      <c r="A110" s="8">
        <v>20824</v>
      </c>
      <c r="B110" s="35" t="s">
        <v>172</v>
      </c>
      <c r="C110" s="6">
        <v>0</v>
      </c>
      <c r="D110" s="6">
        <f t="shared" si="27"/>
        <v>0</v>
      </c>
      <c r="E110" s="6">
        <v>0</v>
      </c>
      <c r="F110" s="6">
        <v>0</v>
      </c>
      <c r="G110" s="32">
        <v>0</v>
      </c>
      <c r="H110" s="32">
        <v>0</v>
      </c>
      <c r="I110" s="32">
        <v>0</v>
      </c>
      <c r="J110" s="32">
        <v>0</v>
      </c>
      <c r="K110" s="6">
        <v>0</v>
      </c>
      <c r="L110" s="6">
        <v>0</v>
      </c>
      <c r="M110" s="6">
        <v>0</v>
      </c>
      <c r="N110" s="6">
        <v>0</v>
      </c>
      <c r="O110" s="6">
        <v>0</v>
      </c>
      <c r="P110" s="6">
        <v>0</v>
      </c>
      <c r="Q110" s="32">
        <v>0</v>
      </c>
      <c r="R110" s="32">
        <v>0</v>
      </c>
      <c r="S110" s="6">
        <v>0</v>
      </c>
      <c r="T110" s="6">
        <v>0</v>
      </c>
      <c r="U110" s="6">
        <v>0</v>
      </c>
      <c r="V110" s="6">
        <f t="shared" si="28"/>
        <v>0</v>
      </c>
      <c r="W110" s="6">
        <f>'[1]L02'!C698</f>
        <v>0</v>
      </c>
      <c r="X110" s="6">
        <f t="shared" si="29"/>
        <v>0</v>
      </c>
      <c r="Y110" s="6">
        <v>0</v>
      </c>
    </row>
    <row r="111" spans="1:25" ht="16.5" customHeight="1">
      <c r="A111" s="8">
        <v>20825</v>
      </c>
      <c r="B111" s="35" t="s">
        <v>173</v>
      </c>
      <c r="C111" s="6">
        <v>301</v>
      </c>
      <c r="D111" s="6">
        <f t="shared" si="27"/>
        <v>-40</v>
      </c>
      <c r="E111" s="6">
        <v>1</v>
      </c>
      <c r="F111" s="6">
        <v>0</v>
      </c>
      <c r="G111" s="32">
        <v>1</v>
      </c>
      <c r="H111" s="32">
        <v>6</v>
      </c>
      <c r="I111" s="32">
        <v>0</v>
      </c>
      <c r="J111" s="32">
        <v>0</v>
      </c>
      <c r="K111" s="6">
        <v>-42</v>
      </c>
      <c r="L111" s="6">
        <v>0</v>
      </c>
      <c r="M111" s="6">
        <v>0</v>
      </c>
      <c r="N111" s="6">
        <v>0</v>
      </c>
      <c r="O111" s="6">
        <v>0</v>
      </c>
      <c r="P111" s="6">
        <v>0</v>
      </c>
      <c r="Q111" s="32">
        <v>0</v>
      </c>
      <c r="R111" s="32">
        <v>0</v>
      </c>
      <c r="S111" s="6">
        <v>0</v>
      </c>
      <c r="T111" s="6">
        <v>-6</v>
      </c>
      <c r="U111" s="6">
        <v>0</v>
      </c>
      <c r="V111" s="6">
        <f t="shared" si="28"/>
        <v>261</v>
      </c>
      <c r="W111" s="6">
        <f>'[1]L02'!C701</f>
        <v>257</v>
      </c>
      <c r="X111" s="6">
        <f t="shared" si="29"/>
        <v>4</v>
      </c>
      <c r="Y111" s="6">
        <v>4</v>
      </c>
    </row>
    <row r="112" spans="1:25" ht="16.5" customHeight="1">
      <c r="A112" s="8">
        <v>20899</v>
      </c>
      <c r="B112" s="35" t="s">
        <v>174</v>
      </c>
      <c r="C112" s="6">
        <v>387</v>
      </c>
      <c r="D112" s="6">
        <f t="shared" si="27"/>
        <v>260</v>
      </c>
      <c r="E112" s="6">
        <v>291</v>
      </c>
      <c r="F112" s="6">
        <v>0</v>
      </c>
      <c r="G112" s="32">
        <v>0</v>
      </c>
      <c r="H112" s="32">
        <v>128</v>
      </c>
      <c r="I112" s="32">
        <v>0</v>
      </c>
      <c r="J112" s="32">
        <v>0</v>
      </c>
      <c r="K112" s="6">
        <v>-158</v>
      </c>
      <c r="L112" s="6">
        <v>0</v>
      </c>
      <c r="M112" s="6">
        <v>0</v>
      </c>
      <c r="N112" s="6">
        <v>0</v>
      </c>
      <c r="O112" s="6">
        <v>0</v>
      </c>
      <c r="P112" s="6">
        <v>0</v>
      </c>
      <c r="Q112" s="32">
        <v>0</v>
      </c>
      <c r="R112" s="32">
        <v>0</v>
      </c>
      <c r="S112" s="6">
        <v>0</v>
      </c>
      <c r="T112" s="6">
        <v>-1</v>
      </c>
      <c r="U112" s="6">
        <v>0</v>
      </c>
      <c r="V112" s="6">
        <f t="shared" si="28"/>
        <v>647</v>
      </c>
      <c r="W112" s="6">
        <f>'[1]L02'!C704</f>
        <v>642</v>
      </c>
      <c r="X112" s="6">
        <f t="shared" si="29"/>
        <v>5</v>
      </c>
      <c r="Y112" s="6">
        <v>5</v>
      </c>
    </row>
    <row r="113" spans="1:25" ht="16.5" customHeight="1">
      <c r="A113" s="8">
        <v>210</v>
      </c>
      <c r="B113" s="33" t="s">
        <v>175</v>
      </c>
      <c r="C113" s="6">
        <f aca="true" t="shared" si="30" ref="C113:Y113">SUM(C114:C122)</f>
        <v>9974</v>
      </c>
      <c r="D113" s="6">
        <f t="shared" si="30"/>
        <v>7220</v>
      </c>
      <c r="E113" s="6">
        <f t="shared" si="30"/>
        <v>5393</v>
      </c>
      <c r="F113" s="6">
        <f t="shared" si="30"/>
        <v>0</v>
      </c>
      <c r="G113" s="32">
        <f t="shared" si="30"/>
        <v>904</v>
      </c>
      <c r="H113" s="32">
        <f t="shared" si="30"/>
        <v>606</v>
      </c>
      <c r="I113" s="32">
        <f t="shared" si="30"/>
        <v>0</v>
      </c>
      <c r="J113" s="32">
        <f t="shared" si="30"/>
        <v>154</v>
      </c>
      <c r="K113" s="6">
        <f t="shared" si="30"/>
        <v>163</v>
      </c>
      <c r="L113" s="6">
        <f t="shared" si="30"/>
        <v>0</v>
      </c>
      <c r="M113" s="6">
        <f t="shared" si="30"/>
        <v>0</v>
      </c>
      <c r="N113" s="6">
        <f t="shared" si="30"/>
        <v>0</v>
      </c>
      <c r="O113" s="6">
        <f t="shared" si="30"/>
        <v>0</v>
      </c>
      <c r="P113" s="6">
        <f t="shared" si="30"/>
        <v>0</v>
      </c>
      <c r="Q113" s="32">
        <f t="shared" si="30"/>
        <v>0</v>
      </c>
      <c r="R113" s="32">
        <f t="shared" si="30"/>
        <v>0</v>
      </c>
      <c r="S113" s="6">
        <f t="shared" si="30"/>
        <v>0</v>
      </c>
      <c r="T113" s="6">
        <f t="shared" si="30"/>
        <v>0</v>
      </c>
      <c r="U113" s="6">
        <f t="shared" si="30"/>
        <v>0</v>
      </c>
      <c r="V113" s="6">
        <f t="shared" si="30"/>
        <v>17194</v>
      </c>
      <c r="W113" s="6">
        <f t="shared" si="30"/>
        <v>16404</v>
      </c>
      <c r="X113" s="6">
        <f t="shared" si="30"/>
        <v>790</v>
      </c>
      <c r="Y113" s="6">
        <f t="shared" si="30"/>
        <v>790</v>
      </c>
    </row>
    <row r="114" spans="1:25" ht="16.5" customHeight="1">
      <c r="A114" s="8">
        <v>21001</v>
      </c>
      <c r="B114" s="35" t="s">
        <v>176</v>
      </c>
      <c r="C114" s="37">
        <v>453</v>
      </c>
      <c r="D114" s="6">
        <f aca="true" t="shared" si="31" ref="D114:D122">SUM(E114:U114)</f>
        <v>116</v>
      </c>
      <c r="E114" s="6">
        <v>0</v>
      </c>
      <c r="F114" s="6">
        <v>0</v>
      </c>
      <c r="G114" s="32">
        <v>0</v>
      </c>
      <c r="H114" s="32">
        <v>0</v>
      </c>
      <c r="I114" s="32">
        <v>0</v>
      </c>
      <c r="J114" s="32">
        <v>3</v>
      </c>
      <c r="K114" s="6">
        <v>113</v>
      </c>
      <c r="L114" s="6">
        <v>0</v>
      </c>
      <c r="M114" s="6">
        <v>0</v>
      </c>
      <c r="N114" s="6">
        <v>0</v>
      </c>
      <c r="O114" s="6">
        <v>0</v>
      </c>
      <c r="P114" s="6">
        <v>0</v>
      </c>
      <c r="Q114" s="32">
        <v>0</v>
      </c>
      <c r="R114" s="32">
        <v>0</v>
      </c>
      <c r="S114" s="6">
        <v>0</v>
      </c>
      <c r="T114" s="6">
        <v>0</v>
      </c>
      <c r="U114" s="6">
        <v>0</v>
      </c>
      <c r="V114" s="6">
        <f aca="true" t="shared" si="32" ref="V114:V122">C114+D114</f>
        <v>569</v>
      </c>
      <c r="W114" s="6">
        <f>'[1]L02'!C707</f>
        <v>554</v>
      </c>
      <c r="X114" s="6">
        <f aca="true" t="shared" si="33" ref="X114:X122">V114-W114</f>
        <v>15</v>
      </c>
      <c r="Y114" s="6">
        <v>15</v>
      </c>
    </row>
    <row r="115" spans="1:25" ht="16.5" customHeight="1">
      <c r="A115" s="8">
        <v>21002</v>
      </c>
      <c r="B115" s="35" t="s">
        <v>177</v>
      </c>
      <c r="C115" s="6">
        <v>0</v>
      </c>
      <c r="D115" s="34">
        <f t="shared" si="31"/>
        <v>0</v>
      </c>
      <c r="E115" s="6">
        <v>0</v>
      </c>
      <c r="F115" s="6">
        <v>0</v>
      </c>
      <c r="G115" s="32">
        <v>0</v>
      </c>
      <c r="H115" s="32">
        <v>0</v>
      </c>
      <c r="I115" s="32">
        <v>0</v>
      </c>
      <c r="J115" s="32">
        <v>0</v>
      </c>
      <c r="K115" s="6">
        <v>0</v>
      </c>
      <c r="L115" s="6">
        <v>0</v>
      </c>
      <c r="M115" s="6">
        <v>0</v>
      </c>
      <c r="N115" s="6">
        <v>0</v>
      </c>
      <c r="O115" s="6">
        <v>0</v>
      </c>
      <c r="P115" s="6">
        <v>0</v>
      </c>
      <c r="Q115" s="32">
        <v>0</v>
      </c>
      <c r="R115" s="32">
        <v>0</v>
      </c>
      <c r="S115" s="6">
        <v>0</v>
      </c>
      <c r="T115" s="6">
        <v>0</v>
      </c>
      <c r="U115" s="6">
        <v>0</v>
      </c>
      <c r="V115" s="6">
        <f t="shared" si="32"/>
        <v>0</v>
      </c>
      <c r="W115" s="6">
        <f>'[1]L02'!C712</f>
        <v>0</v>
      </c>
      <c r="X115" s="6">
        <f t="shared" si="33"/>
        <v>0</v>
      </c>
      <c r="Y115" s="6">
        <v>0</v>
      </c>
    </row>
    <row r="116" spans="1:25" ht="16.5" customHeight="1">
      <c r="A116" s="8">
        <v>21003</v>
      </c>
      <c r="B116" s="35" t="s">
        <v>178</v>
      </c>
      <c r="C116" s="36">
        <v>2751</v>
      </c>
      <c r="D116" s="6">
        <f t="shared" si="31"/>
        <v>911</v>
      </c>
      <c r="E116" s="6">
        <v>25</v>
      </c>
      <c r="F116" s="6">
        <v>0</v>
      </c>
      <c r="G116" s="32">
        <v>82</v>
      </c>
      <c r="H116" s="32">
        <v>311</v>
      </c>
      <c r="I116" s="32">
        <v>0</v>
      </c>
      <c r="J116" s="32">
        <v>150</v>
      </c>
      <c r="K116" s="6">
        <v>343</v>
      </c>
      <c r="L116" s="6">
        <v>0</v>
      </c>
      <c r="M116" s="6">
        <v>0</v>
      </c>
      <c r="N116" s="6">
        <v>0</v>
      </c>
      <c r="O116" s="6">
        <v>0</v>
      </c>
      <c r="P116" s="6">
        <v>0</v>
      </c>
      <c r="Q116" s="32">
        <v>0</v>
      </c>
      <c r="R116" s="32">
        <v>0</v>
      </c>
      <c r="S116" s="6">
        <v>0</v>
      </c>
      <c r="T116" s="6">
        <v>0</v>
      </c>
      <c r="U116" s="6">
        <v>0</v>
      </c>
      <c r="V116" s="6">
        <f t="shared" si="32"/>
        <v>3662</v>
      </c>
      <c r="W116" s="6">
        <f>'[1]L02'!C725</f>
        <v>3496</v>
      </c>
      <c r="X116" s="6">
        <f t="shared" si="33"/>
        <v>166</v>
      </c>
      <c r="Y116" s="6">
        <v>166</v>
      </c>
    </row>
    <row r="117" spans="1:25" ht="16.5" customHeight="1">
      <c r="A117" s="8">
        <v>21004</v>
      </c>
      <c r="B117" s="35" t="s">
        <v>179</v>
      </c>
      <c r="C117" s="6">
        <v>892</v>
      </c>
      <c r="D117" s="6">
        <f t="shared" si="31"/>
        <v>1892</v>
      </c>
      <c r="E117" s="6">
        <v>1854</v>
      </c>
      <c r="F117" s="6">
        <v>0</v>
      </c>
      <c r="G117" s="32">
        <v>0</v>
      </c>
      <c r="H117" s="32">
        <v>55</v>
      </c>
      <c r="I117" s="32">
        <v>0</v>
      </c>
      <c r="J117" s="32">
        <v>0</v>
      </c>
      <c r="K117" s="6">
        <v>-17</v>
      </c>
      <c r="L117" s="6">
        <v>0</v>
      </c>
      <c r="M117" s="6">
        <v>0</v>
      </c>
      <c r="N117" s="6">
        <v>0</v>
      </c>
      <c r="O117" s="6">
        <v>0</v>
      </c>
      <c r="P117" s="6">
        <v>0</v>
      </c>
      <c r="Q117" s="32">
        <v>0</v>
      </c>
      <c r="R117" s="32">
        <v>0</v>
      </c>
      <c r="S117" s="6">
        <v>0</v>
      </c>
      <c r="T117" s="6">
        <v>0</v>
      </c>
      <c r="U117" s="6">
        <v>0</v>
      </c>
      <c r="V117" s="6">
        <f t="shared" si="32"/>
        <v>2784</v>
      </c>
      <c r="W117" s="6">
        <f>'[1]L02'!C729</f>
        <v>2504</v>
      </c>
      <c r="X117" s="6">
        <f t="shared" si="33"/>
        <v>280</v>
      </c>
      <c r="Y117" s="6">
        <v>280</v>
      </c>
    </row>
    <row r="118" spans="1:25" ht="16.5" customHeight="1">
      <c r="A118" s="8">
        <v>21005</v>
      </c>
      <c r="B118" s="35" t="s">
        <v>180</v>
      </c>
      <c r="C118" s="6">
        <v>2030</v>
      </c>
      <c r="D118" s="6">
        <f t="shared" si="31"/>
        <v>2315</v>
      </c>
      <c r="E118" s="6">
        <v>1405</v>
      </c>
      <c r="F118" s="6">
        <v>0</v>
      </c>
      <c r="G118" s="32">
        <v>822</v>
      </c>
      <c r="H118" s="32">
        <v>149</v>
      </c>
      <c r="I118" s="32">
        <v>0</v>
      </c>
      <c r="J118" s="32">
        <v>0</v>
      </c>
      <c r="K118" s="6">
        <v>-61</v>
      </c>
      <c r="L118" s="6">
        <v>0</v>
      </c>
      <c r="M118" s="6">
        <v>0</v>
      </c>
      <c r="N118" s="6">
        <v>0</v>
      </c>
      <c r="O118" s="6">
        <v>0</v>
      </c>
      <c r="P118" s="6">
        <v>0</v>
      </c>
      <c r="Q118" s="32">
        <v>0</v>
      </c>
      <c r="R118" s="32">
        <v>0</v>
      </c>
      <c r="S118" s="6">
        <v>0</v>
      </c>
      <c r="T118" s="6">
        <v>0</v>
      </c>
      <c r="U118" s="6">
        <v>0</v>
      </c>
      <c r="V118" s="6">
        <f t="shared" si="32"/>
        <v>4345</v>
      </c>
      <c r="W118" s="6">
        <f>'[1]L02'!C741</f>
        <v>4291</v>
      </c>
      <c r="X118" s="6">
        <f t="shared" si="33"/>
        <v>54</v>
      </c>
      <c r="Y118" s="6">
        <v>54</v>
      </c>
    </row>
    <row r="119" spans="1:25" ht="16.5" customHeight="1">
      <c r="A119" s="8">
        <v>21006</v>
      </c>
      <c r="B119" s="35" t="s">
        <v>181</v>
      </c>
      <c r="C119" s="6">
        <v>0</v>
      </c>
      <c r="D119" s="6">
        <f t="shared" si="31"/>
        <v>18</v>
      </c>
      <c r="E119" s="6">
        <v>15</v>
      </c>
      <c r="F119" s="6">
        <v>0</v>
      </c>
      <c r="G119" s="32">
        <v>0</v>
      </c>
      <c r="H119" s="32">
        <v>3</v>
      </c>
      <c r="I119" s="32">
        <v>0</v>
      </c>
      <c r="J119" s="32">
        <v>0</v>
      </c>
      <c r="K119" s="6">
        <v>0</v>
      </c>
      <c r="L119" s="6">
        <v>0</v>
      </c>
      <c r="M119" s="6">
        <v>0</v>
      </c>
      <c r="N119" s="6">
        <v>0</v>
      </c>
      <c r="O119" s="6">
        <v>0</v>
      </c>
      <c r="P119" s="6">
        <v>0</v>
      </c>
      <c r="Q119" s="32">
        <v>0</v>
      </c>
      <c r="R119" s="32">
        <v>0</v>
      </c>
      <c r="S119" s="6">
        <v>0</v>
      </c>
      <c r="T119" s="6">
        <v>0</v>
      </c>
      <c r="U119" s="6">
        <v>0</v>
      </c>
      <c r="V119" s="6">
        <f t="shared" si="32"/>
        <v>18</v>
      </c>
      <c r="W119" s="6">
        <f>'[1]L02'!C751</f>
        <v>18</v>
      </c>
      <c r="X119" s="6">
        <f t="shared" si="33"/>
        <v>0</v>
      </c>
      <c r="Y119" s="6">
        <v>0</v>
      </c>
    </row>
    <row r="120" spans="1:25" ht="16.5" customHeight="1">
      <c r="A120" s="8">
        <v>21007</v>
      </c>
      <c r="B120" s="35" t="s">
        <v>182</v>
      </c>
      <c r="C120" s="6">
        <v>2884</v>
      </c>
      <c r="D120" s="6">
        <f t="shared" si="31"/>
        <v>1774</v>
      </c>
      <c r="E120" s="6">
        <v>2047</v>
      </c>
      <c r="F120" s="6">
        <v>0</v>
      </c>
      <c r="G120" s="32">
        <v>0</v>
      </c>
      <c r="H120" s="32">
        <v>13</v>
      </c>
      <c r="I120" s="32">
        <v>0</v>
      </c>
      <c r="J120" s="32">
        <v>0</v>
      </c>
      <c r="K120" s="6">
        <v>-286</v>
      </c>
      <c r="L120" s="6">
        <v>0</v>
      </c>
      <c r="M120" s="6">
        <v>0</v>
      </c>
      <c r="N120" s="6">
        <v>0</v>
      </c>
      <c r="O120" s="6">
        <v>0</v>
      </c>
      <c r="P120" s="6">
        <v>0</v>
      </c>
      <c r="Q120" s="32">
        <v>0</v>
      </c>
      <c r="R120" s="32">
        <v>0</v>
      </c>
      <c r="S120" s="6">
        <v>0</v>
      </c>
      <c r="T120" s="6">
        <v>0</v>
      </c>
      <c r="U120" s="6">
        <v>0</v>
      </c>
      <c r="V120" s="6">
        <f t="shared" si="32"/>
        <v>4658</v>
      </c>
      <c r="W120" s="6">
        <f>'[1]L02'!C754</f>
        <v>4429</v>
      </c>
      <c r="X120" s="6">
        <f t="shared" si="33"/>
        <v>229</v>
      </c>
      <c r="Y120" s="6">
        <v>229</v>
      </c>
    </row>
    <row r="121" spans="1:25" ht="16.5" customHeight="1">
      <c r="A121" s="8">
        <v>21010</v>
      </c>
      <c r="B121" s="35" t="s">
        <v>183</v>
      </c>
      <c r="C121" s="6">
        <v>391</v>
      </c>
      <c r="D121" s="6">
        <f t="shared" si="31"/>
        <v>42</v>
      </c>
      <c r="E121" s="6">
        <v>32</v>
      </c>
      <c r="F121" s="6">
        <v>0</v>
      </c>
      <c r="G121" s="32">
        <v>0</v>
      </c>
      <c r="H121" s="32">
        <v>74</v>
      </c>
      <c r="I121" s="32">
        <v>0</v>
      </c>
      <c r="J121" s="32">
        <v>1</v>
      </c>
      <c r="K121" s="6">
        <v>-65</v>
      </c>
      <c r="L121" s="6">
        <v>0</v>
      </c>
      <c r="M121" s="6">
        <v>0</v>
      </c>
      <c r="N121" s="6">
        <v>0</v>
      </c>
      <c r="O121" s="6">
        <v>0</v>
      </c>
      <c r="P121" s="6">
        <v>0</v>
      </c>
      <c r="Q121" s="32">
        <v>0</v>
      </c>
      <c r="R121" s="32">
        <v>0</v>
      </c>
      <c r="S121" s="6">
        <v>0</v>
      </c>
      <c r="T121" s="6">
        <v>0</v>
      </c>
      <c r="U121" s="6">
        <v>0</v>
      </c>
      <c r="V121" s="6">
        <f t="shared" si="32"/>
        <v>433</v>
      </c>
      <c r="W121" s="6">
        <f>'[1]L02'!C758</f>
        <v>402</v>
      </c>
      <c r="X121" s="6">
        <f t="shared" si="33"/>
        <v>31</v>
      </c>
      <c r="Y121" s="6">
        <v>31</v>
      </c>
    </row>
    <row r="122" spans="1:25" ht="16.5" customHeight="1">
      <c r="A122" s="8">
        <v>21099</v>
      </c>
      <c r="B122" s="35" t="s">
        <v>184</v>
      </c>
      <c r="C122" s="6">
        <v>573</v>
      </c>
      <c r="D122" s="6">
        <f t="shared" si="31"/>
        <v>152</v>
      </c>
      <c r="E122" s="6">
        <v>15</v>
      </c>
      <c r="F122" s="6">
        <v>0</v>
      </c>
      <c r="G122" s="32">
        <v>0</v>
      </c>
      <c r="H122" s="32">
        <v>1</v>
      </c>
      <c r="I122" s="32">
        <v>0</v>
      </c>
      <c r="J122" s="32">
        <v>0</v>
      </c>
      <c r="K122" s="6">
        <v>136</v>
      </c>
      <c r="L122" s="6">
        <v>0</v>
      </c>
      <c r="M122" s="6">
        <v>0</v>
      </c>
      <c r="N122" s="6">
        <v>0</v>
      </c>
      <c r="O122" s="6">
        <v>0</v>
      </c>
      <c r="P122" s="6">
        <v>0</v>
      </c>
      <c r="Q122" s="32">
        <v>0</v>
      </c>
      <c r="R122" s="32">
        <v>0</v>
      </c>
      <c r="S122" s="6">
        <v>0</v>
      </c>
      <c r="T122" s="6">
        <v>0</v>
      </c>
      <c r="U122" s="6">
        <v>0</v>
      </c>
      <c r="V122" s="6">
        <f t="shared" si="32"/>
        <v>725</v>
      </c>
      <c r="W122" s="6">
        <f>'[1]L02'!C768</f>
        <v>710</v>
      </c>
      <c r="X122" s="6">
        <f t="shared" si="33"/>
        <v>15</v>
      </c>
      <c r="Y122" s="6">
        <v>15</v>
      </c>
    </row>
    <row r="123" spans="1:25" ht="16.5" customHeight="1">
      <c r="A123" s="8">
        <v>211</v>
      </c>
      <c r="B123" s="33" t="s">
        <v>185</v>
      </c>
      <c r="C123" s="6">
        <f aca="true" t="shared" si="34" ref="C123:Y123">SUM(C124:C126,C128:C140)</f>
        <v>417</v>
      </c>
      <c r="D123" s="6">
        <f t="shared" si="34"/>
        <v>2724</v>
      </c>
      <c r="E123" s="6">
        <f t="shared" si="34"/>
        <v>875</v>
      </c>
      <c r="F123" s="37">
        <f t="shared" si="34"/>
        <v>0</v>
      </c>
      <c r="G123" s="32">
        <f t="shared" si="34"/>
        <v>0</v>
      </c>
      <c r="H123" s="32">
        <f t="shared" si="34"/>
        <v>905</v>
      </c>
      <c r="I123" s="32">
        <f t="shared" si="34"/>
        <v>1000</v>
      </c>
      <c r="J123" s="32">
        <f t="shared" si="34"/>
        <v>28</v>
      </c>
      <c r="K123" s="6">
        <f t="shared" si="34"/>
        <v>261</v>
      </c>
      <c r="L123" s="6">
        <f t="shared" si="34"/>
        <v>0</v>
      </c>
      <c r="M123" s="6">
        <f t="shared" si="34"/>
        <v>0</v>
      </c>
      <c r="N123" s="6">
        <f t="shared" si="34"/>
        <v>0</v>
      </c>
      <c r="O123" s="6">
        <f t="shared" si="34"/>
        <v>0</v>
      </c>
      <c r="P123" s="6">
        <f t="shared" si="34"/>
        <v>0</v>
      </c>
      <c r="Q123" s="32">
        <f t="shared" si="34"/>
        <v>0</v>
      </c>
      <c r="R123" s="32">
        <f t="shared" si="34"/>
        <v>0</v>
      </c>
      <c r="S123" s="6">
        <f t="shared" si="34"/>
        <v>0</v>
      </c>
      <c r="T123" s="6">
        <f t="shared" si="34"/>
        <v>-345</v>
      </c>
      <c r="U123" s="6">
        <f t="shared" si="34"/>
        <v>0</v>
      </c>
      <c r="V123" s="6">
        <f t="shared" si="34"/>
        <v>3141</v>
      </c>
      <c r="W123" s="6">
        <f t="shared" si="34"/>
        <v>2361</v>
      </c>
      <c r="X123" s="6">
        <f t="shared" si="34"/>
        <v>780</v>
      </c>
      <c r="Y123" s="6">
        <f t="shared" si="34"/>
        <v>780</v>
      </c>
    </row>
    <row r="124" spans="1:25" ht="16.5" customHeight="1">
      <c r="A124" s="8">
        <v>21101</v>
      </c>
      <c r="B124" s="35" t="s">
        <v>186</v>
      </c>
      <c r="C124" s="6">
        <v>325</v>
      </c>
      <c r="D124" s="6">
        <f aca="true" t="shared" si="35" ref="D124:D140">SUM(E124:U124)</f>
        <v>121</v>
      </c>
      <c r="E124" s="38">
        <v>0</v>
      </c>
      <c r="F124" s="6">
        <v>0</v>
      </c>
      <c r="G124" s="39">
        <v>0</v>
      </c>
      <c r="H124" s="32">
        <v>0</v>
      </c>
      <c r="I124" s="32">
        <v>0</v>
      </c>
      <c r="J124" s="32">
        <v>16</v>
      </c>
      <c r="K124" s="6">
        <v>105</v>
      </c>
      <c r="L124" s="6">
        <v>0</v>
      </c>
      <c r="M124" s="6">
        <v>0</v>
      </c>
      <c r="N124" s="6">
        <v>0</v>
      </c>
      <c r="O124" s="6">
        <v>0</v>
      </c>
      <c r="P124" s="6">
        <v>0</v>
      </c>
      <c r="Q124" s="32">
        <v>0</v>
      </c>
      <c r="R124" s="32">
        <v>0</v>
      </c>
      <c r="S124" s="6">
        <v>0</v>
      </c>
      <c r="T124" s="6">
        <v>0</v>
      </c>
      <c r="U124" s="6">
        <v>0</v>
      </c>
      <c r="V124" s="6">
        <f aca="true" t="shared" si="36" ref="V124:V140">C124+D124</f>
        <v>446</v>
      </c>
      <c r="W124" s="6">
        <f>'[1]L02'!C771</f>
        <v>446</v>
      </c>
      <c r="X124" s="6">
        <f aca="true" t="shared" si="37" ref="X124:X140">V124-W124</f>
        <v>0</v>
      </c>
      <c r="Y124" s="6">
        <v>0</v>
      </c>
    </row>
    <row r="125" spans="1:25" ht="16.5" customHeight="1">
      <c r="A125" s="8">
        <v>21102</v>
      </c>
      <c r="B125" s="35" t="s">
        <v>187</v>
      </c>
      <c r="C125" s="6">
        <v>31</v>
      </c>
      <c r="D125" s="6">
        <f t="shared" si="35"/>
        <v>-1</v>
      </c>
      <c r="E125" s="6">
        <v>0</v>
      </c>
      <c r="F125" s="36">
        <v>0</v>
      </c>
      <c r="G125" s="32">
        <v>0</v>
      </c>
      <c r="H125" s="32">
        <v>0</v>
      </c>
      <c r="I125" s="32">
        <v>0</v>
      </c>
      <c r="J125" s="32">
        <v>1</v>
      </c>
      <c r="K125" s="6">
        <v>0</v>
      </c>
      <c r="L125" s="6">
        <v>0</v>
      </c>
      <c r="M125" s="6">
        <v>0</v>
      </c>
      <c r="N125" s="6">
        <v>0</v>
      </c>
      <c r="O125" s="6">
        <v>0</v>
      </c>
      <c r="P125" s="6">
        <v>0</v>
      </c>
      <c r="Q125" s="32">
        <v>0</v>
      </c>
      <c r="R125" s="32">
        <v>0</v>
      </c>
      <c r="S125" s="6">
        <v>0</v>
      </c>
      <c r="T125" s="6">
        <v>-2</v>
      </c>
      <c r="U125" s="6">
        <v>0</v>
      </c>
      <c r="V125" s="6">
        <f t="shared" si="36"/>
        <v>30</v>
      </c>
      <c r="W125" s="6">
        <f>'[1]L02'!C780</f>
        <v>30</v>
      </c>
      <c r="X125" s="6">
        <f t="shared" si="37"/>
        <v>0</v>
      </c>
      <c r="Y125" s="6">
        <v>0</v>
      </c>
    </row>
    <row r="126" spans="1:25" ht="16.5" customHeight="1">
      <c r="A126" s="8">
        <v>21103</v>
      </c>
      <c r="B126" s="35" t="s">
        <v>188</v>
      </c>
      <c r="C126" s="6">
        <v>54</v>
      </c>
      <c r="D126" s="6">
        <f t="shared" si="35"/>
        <v>1014</v>
      </c>
      <c r="E126" s="6">
        <v>0</v>
      </c>
      <c r="F126" s="6">
        <v>0</v>
      </c>
      <c r="G126" s="32">
        <v>0</v>
      </c>
      <c r="H126" s="32">
        <v>865</v>
      </c>
      <c r="I126" s="32">
        <v>0</v>
      </c>
      <c r="J126" s="32">
        <v>6</v>
      </c>
      <c r="K126" s="6">
        <v>163</v>
      </c>
      <c r="L126" s="6">
        <v>0</v>
      </c>
      <c r="M126" s="6">
        <v>0</v>
      </c>
      <c r="N126" s="6">
        <v>0</v>
      </c>
      <c r="O126" s="6">
        <v>0</v>
      </c>
      <c r="P126" s="6">
        <v>0</v>
      </c>
      <c r="Q126" s="32">
        <v>0</v>
      </c>
      <c r="R126" s="32">
        <v>0</v>
      </c>
      <c r="S126" s="6">
        <v>0</v>
      </c>
      <c r="T126" s="6">
        <v>-20</v>
      </c>
      <c r="U126" s="6">
        <v>0</v>
      </c>
      <c r="V126" s="6">
        <f t="shared" si="36"/>
        <v>1068</v>
      </c>
      <c r="W126" s="6">
        <f>'[1]L02'!C784</f>
        <v>357</v>
      </c>
      <c r="X126" s="6">
        <f t="shared" si="37"/>
        <v>711</v>
      </c>
      <c r="Y126" s="6">
        <v>711</v>
      </c>
    </row>
    <row r="127" spans="1:25" ht="16.5" customHeight="1">
      <c r="A127" s="8">
        <v>2110307</v>
      </c>
      <c r="B127" s="35" t="s">
        <v>189</v>
      </c>
      <c r="C127" s="6">
        <v>54</v>
      </c>
      <c r="D127" s="6">
        <f t="shared" si="35"/>
        <v>1008</v>
      </c>
      <c r="E127" s="6">
        <v>0</v>
      </c>
      <c r="F127" s="6">
        <v>0</v>
      </c>
      <c r="G127" s="32">
        <v>0</v>
      </c>
      <c r="H127" s="32">
        <v>845</v>
      </c>
      <c r="I127" s="32">
        <v>0</v>
      </c>
      <c r="J127" s="32">
        <v>0</v>
      </c>
      <c r="K127" s="6">
        <v>163</v>
      </c>
      <c r="L127" s="6">
        <v>0</v>
      </c>
      <c r="M127" s="6">
        <v>0</v>
      </c>
      <c r="N127" s="6">
        <v>0</v>
      </c>
      <c r="O127" s="6">
        <v>0</v>
      </c>
      <c r="P127" s="6">
        <v>0</v>
      </c>
      <c r="Q127" s="32">
        <v>0</v>
      </c>
      <c r="R127" s="32">
        <v>0</v>
      </c>
      <c r="S127" s="6">
        <v>0</v>
      </c>
      <c r="T127" s="6">
        <v>0</v>
      </c>
      <c r="U127" s="6">
        <v>0</v>
      </c>
      <c r="V127" s="6">
        <f t="shared" si="36"/>
        <v>1062</v>
      </c>
      <c r="W127" s="6">
        <f>'[1]L02'!C791</f>
        <v>354</v>
      </c>
      <c r="X127" s="6">
        <f t="shared" si="37"/>
        <v>708</v>
      </c>
      <c r="Y127" s="6">
        <v>708</v>
      </c>
    </row>
    <row r="128" spans="1:25" ht="16.5" customHeight="1">
      <c r="A128" s="8">
        <v>21104</v>
      </c>
      <c r="B128" s="35" t="s">
        <v>190</v>
      </c>
      <c r="C128" s="6">
        <v>0</v>
      </c>
      <c r="D128" s="6">
        <f t="shared" si="35"/>
        <v>60</v>
      </c>
      <c r="E128" s="6">
        <v>20</v>
      </c>
      <c r="F128" s="6">
        <v>0</v>
      </c>
      <c r="G128" s="32">
        <v>0</v>
      </c>
      <c r="H128" s="32">
        <v>40</v>
      </c>
      <c r="I128" s="32">
        <v>0</v>
      </c>
      <c r="J128" s="32">
        <v>0</v>
      </c>
      <c r="K128" s="6">
        <v>0</v>
      </c>
      <c r="L128" s="6">
        <v>0</v>
      </c>
      <c r="M128" s="6">
        <v>0</v>
      </c>
      <c r="N128" s="6">
        <v>0</v>
      </c>
      <c r="O128" s="6">
        <v>0</v>
      </c>
      <c r="P128" s="6">
        <v>0</v>
      </c>
      <c r="Q128" s="32">
        <v>0</v>
      </c>
      <c r="R128" s="32">
        <v>0</v>
      </c>
      <c r="S128" s="6">
        <v>0</v>
      </c>
      <c r="T128" s="6">
        <v>0</v>
      </c>
      <c r="U128" s="6">
        <v>0</v>
      </c>
      <c r="V128" s="6">
        <f t="shared" si="36"/>
        <v>60</v>
      </c>
      <c r="W128" s="6">
        <f>'[1]L02'!C793</f>
        <v>15</v>
      </c>
      <c r="X128" s="6">
        <f t="shared" si="37"/>
        <v>45</v>
      </c>
      <c r="Y128" s="6">
        <v>45</v>
      </c>
    </row>
    <row r="129" spans="1:25" ht="16.5" customHeight="1">
      <c r="A129" s="8">
        <v>21105</v>
      </c>
      <c r="B129" s="35" t="s">
        <v>191</v>
      </c>
      <c r="C129" s="6">
        <v>0</v>
      </c>
      <c r="D129" s="6">
        <f t="shared" si="35"/>
        <v>0</v>
      </c>
      <c r="E129" s="6">
        <v>0</v>
      </c>
      <c r="F129" s="6">
        <v>0</v>
      </c>
      <c r="G129" s="32">
        <v>0</v>
      </c>
      <c r="H129" s="32">
        <v>0</v>
      </c>
      <c r="I129" s="32">
        <v>0</v>
      </c>
      <c r="J129" s="32">
        <v>0</v>
      </c>
      <c r="K129" s="6">
        <v>0</v>
      </c>
      <c r="L129" s="6">
        <v>0</v>
      </c>
      <c r="M129" s="6">
        <v>0</v>
      </c>
      <c r="N129" s="6">
        <v>0</v>
      </c>
      <c r="O129" s="6">
        <v>0</v>
      </c>
      <c r="P129" s="6">
        <v>0</v>
      </c>
      <c r="Q129" s="32">
        <v>0</v>
      </c>
      <c r="R129" s="32">
        <v>0</v>
      </c>
      <c r="S129" s="6">
        <v>0</v>
      </c>
      <c r="T129" s="6">
        <v>0</v>
      </c>
      <c r="U129" s="6">
        <v>0</v>
      </c>
      <c r="V129" s="6">
        <f t="shared" si="36"/>
        <v>0</v>
      </c>
      <c r="W129" s="6">
        <f>'[1]L02'!C799</f>
        <v>0</v>
      </c>
      <c r="X129" s="6">
        <f t="shared" si="37"/>
        <v>0</v>
      </c>
      <c r="Y129" s="6">
        <v>0</v>
      </c>
    </row>
    <row r="130" spans="1:25" ht="16.5" customHeight="1">
      <c r="A130" s="8">
        <v>21106</v>
      </c>
      <c r="B130" s="35" t="s">
        <v>192</v>
      </c>
      <c r="C130" s="6">
        <v>0</v>
      </c>
      <c r="D130" s="6">
        <f t="shared" si="35"/>
        <v>0</v>
      </c>
      <c r="E130" s="6">
        <v>0</v>
      </c>
      <c r="F130" s="6">
        <v>0</v>
      </c>
      <c r="G130" s="32">
        <v>0</v>
      </c>
      <c r="H130" s="32">
        <v>0</v>
      </c>
      <c r="I130" s="32">
        <v>0</v>
      </c>
      <c r="J130" s="32">
        <v>0</v>
      </c>
      <c r="K130" s="6">
        <v>0</v>
      </c>
      <c r="L130" s="6">
        <v>0</v>
      </c>
      <c r="M130" s="6">
        <v>0</v>
      </c>
      <c r="N130" s="6">
        <v>0</v>
      </c>
      <c r="O130" s="6">
        <v>0</v>
      </c>
      <c r="P130" s="6">
        <v>0</v>
      </c>
      <c r="Q130" s="32">
        <v>0</v>
      </c>
      <c r="R130" s="32">
        <v>0</v>
      </c>
      <c r="S130" s="6">
        <v>0</v>
      </c>
      <c r="T130" s="6">
        <v>0</v>
      </c>
      <c r="U130" s="6">
        <v>0</v>
      </c>
      <c r="V130" s="6">
        <f t="shared" si="36"/>
        <v>0</v>
      </c>
      <c r="W130" s="6">
        <f>'[1]L02'!C805</f>
        <v>0</v>
      </c>
      <c r="X130" s="6">
        <f t="shared" si="37"/>
        <v>0</v>
      </c>
      <c r="Y130" s="6">
        <v>0</v>
      </c>
    </row>
    <row r="131" spans="1:25" ht="16.5" customHeight="1">
      <c r="A131" s="8">
        <v>21107</v>
      </c>
      <c r="B131" s="35" t="s">
        <v>193</v>
      </c>
      <c r="C131" s="6">
        <v>0</v>
      </c>
      <c r="D131" s="6">
        <f t="shared" si="35"/>
        <v>0</v>
      </c>
      <c r="E131" s="6">
        <v>0</v>
      </c>
      <c r="F131" s="6">
        <v>0</v>
      </c>
      <c r="G131" s="32">
        <v>0</v>
      </c>
      <c r="H131" s="32">
        <v>0</v>
      </c>
      <c r="I131" s="32">
        <v>0</v>
      </c>
      <c r="J131" s="32">
        <v>0</v>
      </c>
      <c r="K131" s="6">
        <v>0</v>
      </c>
      <c r="L131" s="6">
        <v>0</v>
      </c>
      <c r="M131" s="6">
        <v>0</v>
      </c>
      <c r="N131" s="6">
        <v>0</v>
      </c>
      <c r="O131" s="6">
        <v>0</v>
      </c>
      <c r="P131" s="6">
        <v>0</v>
      </c>
      <c r="Q131" s="32">
        <v>0</v>
      </c>
      <c r="R131" s="32">
        <v>0</v>
      </c>
      <c r="S131" s="6">
        <v>0</v>
      </c>
      <c r="T131" s="6">
        <v>0</v>
      </c>
      <c r="U131" s="6">
        <v>0</v>
      </c>
      <c r="V131" s="6">
        <f t="shared" si="36"/>
        <v>0</v>
      </c>
      <c r="W131" s="6">
        <f>'[1]L02'!C811</f>
        <v>0</v>
      </c>
      <c r="X131" s="6">
        <f t="shared" si="37"/>
        <v>0</v>
      </c>
      <c r="Y131" s="6">
        <v>0</v>
      </c>
    </row>
    <row r="132" spans="1:25" ht="16.5" customHeight="1">
      <c r="A132" s="8">
        <v>21108</v>
      </c>
      <c r="B132" s="35" t="s">
        <v>194</v>
      </c>
      <c r="C132" s="6">
        <v>0</v>
      </c>
      <c r="D132" s="6">
        <f t="shared" si="35"/>
        <v>0</v>
      </c>
      <c r="E132" s="6">
        <v>0</v>
      </c>
      <c r="F132" s="6">
        <v>0</v>
      </c>
      <c r="G132" s="32">
        <v>0</v>
      </c>
      <c r="H132" s="32">
        <v>0</v>
      </c>
      <c r="I132" s="32">
        <v>0</v>
      </c>
      <c r="J132" s="32">
        <v>0</v>
      </c>
      <c r="K132" s="6">
        <v>0</v>
      </c>
      <c r="L132" s="6">
        <v>0</v>
      </c>
      <c r="M132" s="6">
        <v>0</v>
      </c>
      <c r="N132" s="6">
        <v>0</v>
      </c>
      <c r="O132" s="6">
        <v>0</v>
      </c>
      <c r="P132" s="6">
        <v>0</v>
      </c>
      <c r="Q132" s="32">
        <v>0</v>
      </c>
      <c r="R132" s="32">
        <v>0</v>
      </c>
      <c r="S132" s="6">
        <v>0</v>
      </c>
      <c r="T132" s="6">
        <v>0</v>
      </c>
      <c r="U132" s="6">
        <v>0</v>
      </c>
      <c r="V132" s="6">
        <f t="shared" si="36"/>
        <v>0</v>
      </c>
      <c r="W132" s="6">
        <f>'[1]L02'!C814</f>
        <v>0</v>
      </c>
      <c r="X132" s="6">
        <f t="shared" si="37"/>
        <v>0</v>
      </c>
      <c r="Y132" s="6">
        <v>0</v>
      </c>
    </row>
    <row r="133" spans="1:25" ht="16.5" customHeight="1">
      <c r="A133" s="8">
        <v>21109</v>
      </c>
      <c r="B133" s="35" t="s">
        <v>195</v>
      </c>
      <c r="C133" s="6">
        <v>0</v>
      </c>
      <c r="D133" s="6">
        <f t="shared" si="35"/>
        <v>0</v>
      </c>
      <c r="E133" s="6">
        <v>0</v>
      </c>
      <c r="F133" s="6">
        <v>0</v>
      </c>
      <c r="G133" s="32">
        <v>0</v>
      </c>
      <c r="H133" s="32">
        <v>0</v>
      </c>
      <c r="I133" s="32">
        <v>0</v>
      </c>
      <c r="J133" s="32">
        <v>0</v>
      </c>
      <c r="K133" s="6">
        <v>0</v>
      </c>
      <c r="L133" s="6">
        <v>0</v>
      </c>
      <c r="M133" s="6">
        <v>0</v>
      </c>
      <c r="N133" s="6">
        <v>0</v>
      </c>
      <c r="O133" s="6">
        <v>0</v>
      </c>
      <c r="P133" s="6">
        <v>0</v>
      </c>
      <c r="Q133" s="32">
        <v>0</v>
      </c>
      <c r="R133" s="32">
        <v>0</v>
      </c>
      <c r="S133" s="6">
        <v>0</v>
      </c>
      <c r="T133" s="6">
        <v>0</v>
      </c>
      <c r="U133" s="6">
        <v>0</v>
      </c>
      <c r="V133" s="6">
        <f t="shared" si="36"/>
        <v>0</v>
      </c>
      <c r="W133" s="6">
        <f>'[1]L02'!C817</f>
        <v>0</v>
      </c>
      <c r="X133" s="6">
        <f t="shared" si="37"/>
        <v>0</v>
      </c>
      <c r="Y133" s="6">
        <v>0</v>
      </c>
    </row>
    <row r="134" spans="1:25" ht="16.5" customHeight="1">
      <c r="A134" s="8">
        <v>21110</v>
      </c>
      <c r="B134" s="35" t="s">
        <v>196</v>
      </c>
      <c r="C134" s="6">
        <v>7</v>
      </c>
      <c r="D134" s="6">
        <f t="shared" si="35"/>
        <v>45</v>
      </c>
      <c r="E134" s="6">
        <v>50</v>
      </c>
      <c r="F134" s="6">
        <v>0</v>
      </c>
      <c r="G134" s="32">
        <v>0</v>
      </c>
      <c r="H134" s="32">
        <v>0</v>
      </c>
      <c r="I134" s="32">
        <v>0</v>
      </c>
      <c r="J134" s="32">
        <v>0</v>
      </c>
      <c r="K134" s="6">
        <v>-5</v>
      </c>
      <c r="L134" s="6">
        <v>0</v>
      </c>
      <c r="M134" s="6">
        <v>0</v>
      </c>
      <c r="N134" s="6">
        <v>0</v>
      </c>
      <c r="O134" s="6">
        <v>0</v>
      </c>
      <c r="P134" s="6">
        <v>0</v>
      </c>
      <c r="Q134" s="32">
        <v>0</v>
      </c>
      <c r="R134" s="32">
        <v>0</v>
      </c>
      <c r="S134" s="6">
        <v>0</v>
      </c>
      <c r="T134" s="6">
        <v>0</v>
      </c>
      <c r="U134" s="6">
        <v>0</v>
      </c>
      <c r="V134" s="6">
        <f t="shared" si="36"/>
        <v>52</v>
      </c>
      <c r="W134" s="6">
        <f>'[1]L02'!C819</f>
        <v>32</v>
      </c>
      <c r="X134" s="6">
        <f t="shared" si="37"/>
        <v>20</v>
      </c>
      <c r="Y134" s="6">
        <v>20</v>
      </c>
    </row>
    <row r="135" spans="1:25" ht="16.5" customHeight="1">
      <c r="A135" s="8">
        <v>21111</v>
      </c>
      <c r="B135" s="35" t="s">
        <v>197</v>
      </c>
      <c r="C135" s="6">
        <v>0</v>
      </c>
      <c r="D135" s="6">
        <f t="shared" si="35"/>
        <v>1135</v>
      </c>
      <c r="E135" s="6">
        <v>805</v>
      </c>
      <c r="F135" s="6">
        <v>0</v>
      </c>
      <c r="G135" s="32">
        <v>0</v>
      </c>
      <c r="H135" s="32">
        <v>0</v>
      </c>
      <c r="I135" s="32">
        <v>1000</v>
      </c>
      <c r="J135" s="32">
        <v>5</v>
      </c>
      <c r="K135" s="6">
        <v>-352</v>
      </c>
      <c r="L135" s="6">
        <v>0</v>
      </c>
      <c r="M135" s="6">
        <v>0</v>
      </c>
      <c r="N135" s="6">
        <v>0</v>
      </c>
      <c r="O135" s="6">
        <v>0</v>
      </c>
      <c r="P135" s="6">
        <v>0</v>
      </c>
      <c r="Q135" s="32">
        <v>0</v>
      </c>
      <c r="R135" s="32">
        <v>0</v>
      </c>
      <c r="S135" s="6">
        <v>0</v>
      </c>
      <c r="T135" s="6">
        <v>-323</v>
      </c>
      <c r="U135" s="6">
        <v>0</v>
      </c>
      <c r="V135" s="6">
        <f t="shared" si="36"/>
        <v>1135</v>
      </c>
      <c r="W135" s="6">
        <f>'[1]L02'!C821</f>
        <v>1131</v>
      </c>
      <c r="X135" s="6">
        <f t="shared" si="37"/>
        <v>4</v>
      </c>
      <c r="Y135" s="6">
        <v>4</v>
      </c>
    </row>
    <row r="136" spans="1:25" ht="16.5" customHeight="1">
      <c r="A136" s="8">
        <v>21112</v>
      </c>
      <c r="B136" s="35" t="s">
        <v>198</v>
      </c>
      <c r="C136" s="6">
        <v>0</v>
      </c>
      <c r="D136" s="6">
        <f t="shared" si="35"/>
        <v>0</v>
      </c>
      <c r="E136" s="6">
        <v>0</v>
      </c>
      <c r="F136" s="6">
        <v>0</v>
      </c>
      <c r="G136" s="32">
        <v>0</v>
      </c>
      <c r="H136" s="32">
        <v>0</v>
      </c>
      <c r="I136" s="32">
        <v>0</v>
      </c>
      <c r="J136" s="32">
        <v>0</v>
      </c>
      <c r="K136" s="6">
        <v>0</v>
      </c>
      <c r="L136" s="6">
        <v>0</v>
      </c>
      <c r="M136" s="6">
        <v>0</v>
      </c>
      <c r="N136" s="6">
        <v>0</v>
      </c>
      <c r="O136" s="6">
        <v>0</v>
      </c>
      <c r="P136" s="6">
        <v>0</v>
      </c>
      <c r="Q136" s="32">
        <v>0</v>
      </c>
      <c r="R136" s="32">
        <v>0</v>
      </c>
      <c r="S136" s="6">
        <v>0</v>
      </c>
      <c r="T136" s="6">
        <v>0</v>
      </c>
      <c r="U136" s="6">
        <v>0</v>
      </c>
      <c r="V136" s="6">
        <f t="shared" si="36"/>
        <v>0</v>
      </c>
      <c r="W136" s="6">
        <f>'[1]L02'!C827</f>
        <v>0</v>
      </c>
      <c r="X136" s="6">
        <f t="shared" si="37"/>
        <v>0</v>
      </c>
      <c r="Y136" s="6">
        <v>0</v>
      </c>
    </row>
    <row r="137" spans="1:25" ht="16.5" customHeight="1">
      <c r="A137" s="8">
        <v>21113</v>
      </c>
      <c r="B137" s="35" t="s">
        <v>199</v>
      </c>
      <c r="C137" s="6">
        <v>0</v>
      </c>
      <c r="D137" s="6">
        <f t="shared" si="35"/>
        <v>0</v>
      </c>
      <c r="E137" s="6">
        <v>0</v>
      </c>
      <c r="F137" s="6">
        <v>0</v>
      </c>
      <c r="G137" s="32">
        <v>0</v>
      </c>
      <c r="H137" s="32">
        <v>0</v>
      </c>
      <c r="I137" s="32">
        <v>0</v>
      </c>
      <c r="J137" s="32">
        <v>0</v>
      </c>
      <c r="K137" s="6">
        <v>0</v>
      </c>
      <c r="L137" s="6">
        <v>0</v>
      </c>
      <c r="M137" s="6">
        <v>0</v>
      </c>
      <c r="N137" s="6">
        <v>0</v>
      </c>
      <c r="O137" s="6">
        <v>0</v>
      </c>
      <c r="P137" s="6">
        <v>0</v>
      </c>
      <c r="Q137" s="32">
        <v>0</v>
      </c>
      <c r="R137" s="32">
        <v>0</v>
      </c>
      <c r="S137" s="6">
        <v>0</v>
      </c>
      <c r="T137" s="6">
        <v>0</v>
      </c>
      <c r="U137" s="6">
        <v>0</v>
      </c>
      <c r="V137" s="6">
        <f t="shared" si="36"/>
        <v>0</v>
      </c>
      <c r="W137" s="6">
        <f>'[1]L02'!C829</f>
        <v>0</v>
      </c>
      <c r="X137" s="6">
        <f t="shared" si="37"/>
        <v>0</v>
      </c>
      <c r="Y137" s="6">
        <v>0</v>
      </c>
    </row>
    <row r="138" spans="1:25" ht="16.5" customHeight="1">
      <c r="A138" s="8">
        <v>21114</v>
      </c>
      <c r="B138" s="35" t="s">
        <v>200</v>
      </c>
      <c r="C138" s="6">
        <v>0</v>
      </c>
      <c r="D138" s="6">
        <f t="shared" si="35"/>
        <v>0</v>
      </c>
      <c r="E138" s="6">
        <v>0</v>
      </c>
      <c r="F138" s="6">
        <v>0</v>
      </c>
      <c r="G138" s="32">
        <v>0</v>
      </c>
      <c r="H138" s="32">
        <v>0</v>
      </c>
      <c r="I138" s="32">
        <v>0</v>
      </c>
      <c r="J138" s="32">
        <v>0</v>
      </c>
      <c r="K138" s="6">
        <v>0</v>
      </c>
      <c r="L138" s="6">
        <v>0</v>
      </c>
      <c r="M138" s="6">
        <v>0</v>
      </c>
      <c r="N138" s="6">
        <v>0</v>
      </c>
      <c r="O138" s="6">
        <v>0</v>
      </c>
      <c r="P138" s="6">
        <v>0</v>
      </c>
      <c r="Q138" s="32">
        <v>0</v>
      </c>
      <c r="R138" s="32">
        <v>0</v>
      </c>
      <c r="S138" s="6">
        <v>0</v>
      </c>
      <c r="T138" s="6">
        <v>0</v>
      </c>
      <c r="U138" s="6">
        <v>0</v>
      </c>
      <c r="V138" s="6">
        <f t="shared" si="36"/>
        <v>0</v>
      </c>
      <c r="W138" s="6">
        <f>'[1]L02'!C831</f>
        <v>0</v>
      </c>
      <c r="X138" s="6">
        <f t="shared" si="37"/>
        <v>0</v>
      </c>
      <c r="Y138" s="6">
        <v>0</v>
      </c>
    </row>
    <row r="139" spans="1:25" ht="16.5" customHeight="1">
      <c r="A139" s="8">
        <v>21115</v>
      </c>
      <c r="B139" s="35" t="s">
        <v>201</v>
      </c>
      <c r="C139" s="6">
        <v>0</v>
      </c>
      <c r="D139" s="6">
        <f t="shared" si="35"/>
        <v>0</v>
      </c>
      <c r="E139" s="6">
        <v>0</v>
      </c>
      <c r="F139" s="6">
        <v>0</v>
      </c>
      <c r="G139" s="32">
        <v>0</v>
      </c>
      <c r="H139" s="32">
        <v>0</v>
      </c>
      <c r="I139" s="32">
        <v>0</v>
      </c>
      <c r="J139" s="32">
        <v>0</v>
      </c>
      <c r="K139" s="6">
        <v>0</v>
      </c>
      <c r="L139" s="6">
        <v>0</v>
      </c>
      <c r="M139" s="6">
        <v>0</v>
      </c>
      <c r="N139" s="6">
        <v>0</v>
      </c>
      <c r="O139" s="6">
        <v>0</v>
      </c>
      <c r="P139" s="6">
        <v>0</v>
      </c>
      <c r="Q139" s="32">
        <v>0</v>
      </c>
      <c r="R139" s="32">
        <v>0</v>
      </c>
      <c r="S139" s="6">
        <v>0</v>
      </c>
      <c r="T139" s="6">
        <v>0</v>
      </c>
      <c r="U139" s="6">
        <v>0</v>
      </c>
      <c r="V139" s="6">
        <f t="shared" si="36"/>
        <v>0</v>
      </c>
      <c r="W139" s="6">
        <f>'[1]L02'!C847</f>
        <v>0</v>
      </c>
      <c r="X139" s="6">
        <f t="shared" si="37"/>
        <v>0</v>
      </c>
      <c r="Y139" s="6">
        <v>0</v>
      </c>
    </row>
    <row r="140" spans="1:25" ht="16.5" customHeight="1">
      <c r="A140" s="8">
        <v>21199</v>
      </c>
      <c r="B140" s="35" t="s">
        <v>202</v>
      </c>
      <c r="C140" s="6">
        <v>0</v>
      </c>
      <c r="D140" s="6">
        <f t="shared" si="35"/>
        <v>350</v>
      </c>
      <c r="E140" s="6">
        <v>0</v>
      </c>
      <c r="F140" s="6">
        <v>0</v>
      </c>
      <c r="G140" s="32">
        <v>0</v>
      </c>
      <c r="H140" s="32">
        <v>0</v>
      </c>
      <c r="I140" s="32">
        <v>0</v>
      </c>
      <c r="J140" s="32">
        <v>0</v>
      </c>
      <c r="K140" s="6">
        <v>350</v>
      </c>
      <c r="L140" s="6">
        <v>0</v>
      </c>
      <c r="M140" s="6">
        <v>0</v>
      </c>
      <c r="N140" s="6">
        <v>0</v>
      </c>
      <c r="O140" s="6">
        <v>0</v>
      </c>
      <c r="P140" s="6">
        <v>0</v>
      </c>
      <c r="Q140" s="32">
        <v>0</v>
      </c>
      <c r="R140" s="32">
        <v>0</v>
      </c>
      <c r="S140" s="6">
        <v>0</v>
      </c>
      <c r="T140" s="6">
        <v>0</v>
      </c>
      <c r="U140" s="6">
        <v>0</v>
      </c>
      <c r="V140" s="6">
        <f t="shared" si="36"/>
        <v>350</v>
      </c>
      <c r="W140" s="6">
        <f>'[1]L02'!C853</f>
        <v>350</v>
      </c>
      <c r="X140" s="6">
        <f t="shared" si="37"/>
        <v>0</v>
      </c>
      <c r="Y140" s="6">
        <v>0</v>
      </c>
    </row>
    <row r="141" spans="1:25" ht="16.5" customHeight="1">
      <c r="A141" s="8">
        <v>212</v>
      </c>
      <c r="B141" s="33" t="s">
        <v>203</v>
      </c>
      <c r="C141" s="6">
        <f aca="true" t="shared" si="38" ref="C141:Y141">SUM(C142:C147)</f>
        <v>21098</v>
      </c>
      <c r="D141" s="6">
        <f t="shared" si="38"/>
        <v>15021</v>
      </c>
      <c r="E141" s="6">
        <f t="shared" si="38"/>
        <v>8067</v>
      </c>
      <c r="F141" s="6">
        <f t="shared" si="38"/>
        <v>0</v>
      </c>
      <c r="G141" s="32">
        <f t="shared" si="38"/>
        <v>0</v>
      </c>
      <c r="H141" s="32">
        <f t="shared" si="38"/>
        <v>6329</v>
      </c>
      <c r="I141" s="32">
        <f t="shared" si="38"/>
        <v>483</v>
      </c>
      <c r="J141" s="32">
        <f t="shared" si="38"/>
        <v>354</v>
      </c>
      <c r="K141" s="6">
        <f t="shared" si="38"/>
        <v>-105</v>
      </c>
      <c r="L141" s="6">
        <f t="shared" si="38"/>
        <v>0</v>
      </c>
      <c r="M141" s="6">
        <f t="shared" si="38"/>
        <v>0</v>
      </c>
      <c r="N141" s="6">
        <f t="shared" si="38"/>
        <v>0</v>
      </c>
      <c r="O141" s="6">
        <f t="shared" si="38"/>
        <v>0</v>
      </c>
      <c r="P141" s="6">
        <f t="shared" si="38"/>
        <v>0</v>
      </c>
      <c r="Q141" s="32">
        <f t="shared" si="38"/>
        <v>0</v>
      </c>
      <c r="R141" s="32">
        <f t="shared" si="38"/>
        <v>0</v>
      </c>
      <c r="S141" s="6">
        <f t="shared" si="38"/>
        <v>0</v>
      </c>
      <c r="T141" s="6">
        <f t="shared" si="38"/>
        <v>-107</v>
      </c>
      <c r="U141" s="6">
        <f t="shared" si="38"/>
        <v>0</v>
      </c>
      <c r="V141" s="6">
        <f t="shared" si="38"/>
        <v>36119</v>
      </c>
      <c r="W141" s="6">
        <f t="shared" si="38"/>
        <v>34595</v>
      </c>
      <c r="X141" s="6">
        <f t="shared" si="38"/>
        <v>1524</v>
      </c>
      <c r="Y141" s="6">
        <f t="shared" si="38"/>
        <v>1524</v>
      </c>
    </row>
    <row r="142" spans="1:25" ht="16.5" customHeight="1">
      <c r="A142" s="8">
        <v>21201</v>
      </c>
      <c r="B142" s="35" t="s">
        <v>204</v>
      </c>
      <c r="C142" s="6">
        <v>3027</v>
      </c>
      <c r="D142" s="6">
        <f aca="true" t="shared" si="39" ref="D142:D147">SUM(E142:U142)</f>
        <v>1844</v>
      </c>
      <c r="E142" s="6">
        <v>861</v>
      </c>
      <c r="F142" s="6">
        <v>0</v>
      </c>
      <c r="G142" s="32">
        <v>0</v>
      </c>
      <c r="H142" s="32">
        <v>34</v>
      </c>
      <c r="I142" s="32">
        <v>0</v>
      </c>
      <c r="J142" s="32">
        <v>70</v>
      </c>
      <c r="K142" s="6">
        <v>879</v>
      </c>
      <c r="L142" s="6">
        <v>0</v>
      </c>
      <c r="M142" s="6">
        <v>0</v>
      </c>
      <c r="N142" s="6">
        <v>0</v>
      </c>
      <c r="O142" s="6">
        <v>0</v>
      </c>
      <c r="P142" s="6">
        <v>0</v>
      </c>
      <c r="Q142" s="32">
        <v>0</v>
      </c>
      <c r="R142" s="32">
        <v>0</v>
      </c>
      <c r="S142" s="6">
        <v>0</v>
      </c>
      <c r="T142" s="6">
        <v>0</v>
      </c>
      <c r="U142" s="6">
        <v>0</v>
      </c>
      <c r="V142" s="6">
        <f aca="true" t="shared" si="40" ref="V142:V147">C142+D142</f>
        <v>4871</v>
      </c>
      <c r="W142" s="6">
        <f>'[1]L02'!C856</f>
        <v>4743</v>
      </c>
      <c r="X142" s="6">
        <f aca="true" t="shared" si="41" ref="X142:X147">V142-W142</f>
        <v>128</v>
      </c>
      <c r="Y142" s="6">
        <v>128</v>
      </c>
    </row>
    <row r="143" spans="1:25" ht="16.5" customHeight="1">
      <c r="A143" s="8">
        <v>21202</v>
      </c>
      <c r="B143" s="35" t="s">
        <v>205</v>
      </c>
      <c r="C143" s="6">
        <v>0</v>
      </c>
      <c r="D143" s="6">
        <f t="shared" si="39"/>
        <v>5129</v>
      </c>
      <c r="E143" s="6">
        <v>0</v>
      </c>
      <c r="F143" s="6">
        <v>0</v>
      </c>
      <c r="G143" s="32">
        <v>0</v>
      </c>
      <c r="H143" s="32">
        <v>5232</v>
      </c>
      <c r="I143" s="32">
        <v>0</v>
      </c>
      <c r="J143" s="32">
        <v>0</v>
      </c>
      <c r="K143" s="6">
        <v>0</v>
      </c>
      <c r="L143" s="6">
        <v>0</v>
      </c>
      <c r="M143" s="6">
        <v>0</v>
      </c>
      <c r="N143" s="6">
        <v>0</v>
      </c>
      <c r="O143" s="6">
        <v>0</v>
      </c>
      <c r="P143" s="6">
        <v>0</v>
      </c>
      <c r="Q143" s="32">
        <v>0</v>
      </c>
      <c r="R143" s="32">
        <v>0</v>
      </c>
      <c r="S143" s="6">
        <v>0</v>
      </c>
      <c r="T143" s="6">
        <v>-103</v>
      </c>
      <c r="U143" s="6">
        <v>0</v>
      </c>
      <c r="V143" s="6">
        <f t="shared" si="40"/>
        <v>5129</v>
      </c>
      <c r="W143" s="6">
        <f>'[1]L02'!C868</f>
        <v>4995</v>
      </c>
      <c r="X143" s="6">
        <f t="shared" si="41"/>
        <v>134</v>
      </c>
      <c r="Y143" s="6">
        <v>134</v>
      </c>
    </row>
    <row r="144" spans="1:25" ht="16.5" customHeight="1">
      <c r="A144" s="8">
        <v>21203</v>
      </c>
      <c r="B144" s="35" t="s">
        <v>206</v>
      </c>
      <c r="C144" s="6">
        <v>7911</v>
      </c>
      <c r="D144" s="6">
        <f t="shared" si="39"/>
        <v>922</v>
      </c>
      <c r="E144" s="6">
        <v>230</v>
      </c>
      <c r="F144" s="6">
        <v>0</v>
      </c>
      <c r="G144" s="32">
        <v>0</v>
      </c>
      <c r="H144" s="32">
        <v>762</v>
      </c>
      <c r="I144" s="32">
        <v>0</v>
      </c>
      <c r="J144" s="32">
        <v>30</v>
      </c>
      <c r="K144" s="6">
        <v>-100</v>
      </c>
      <c r="L144" s="6">
        <v>0</v>
      </c>
      <c r="M144" s="6">
        <v>0</v>
      </c>
      <c r="N144" s="6">
        <v>0</v>
      </c>
      <c r="O144" s="6">
        <v>0</v>
      </c>
      <c r="P144" s="6">
        <v>0</v>
      </c>
      <c r="Q144" s="32">
        <v>0</v>
      </c>
      <c r="R144" s="32">
        <v>0</v>
      </c>
      <c r="S144" s="6">
        <v>0</v>
      </c>
      <c r="T144" s="6">
        <v>0</v>
      </c>
      <c r="U144" s="6">
        <v>0</v>
      </c>
      <c r="V144" s="6">
        <f t="shared" si="40"/>
        <v>8833</v>
      </c>
      <c r="W144" s="6">
        <f>'[1]L02'!C870</f>
        <v>7800</v>
      </c>
      <c r="X144" s="6">
        <f t="shared" si="41"/>
        <v>1033</v>
      </c>
      <c r="Y144" s="6">
        <v>1033</v>
      </c>
    </row>
    <row r="145" spans="1:25" ht="16.5" customHeight="1">
      <c r="A145" s="8">
        <v>21205</v>
      </c>
      <c r="B145" s="35" t="s">
        <v>207</v>
      </c>
      <c r="C145" s="6">
        <v>10160</v>
      </c>
      <c r="D145" s="6">
        <f t="shared" si="39"/>
        <v>2550</v>
      </c>
      <c r="E145" s="6">
        <v>2877</v>
      </c>
      <c r="F145" s="6">
        <v>0</v>
      </c>
      <c r="G145" s="32">
        <v>0</v>
      </c>
      <c r="H145" s="32">
        <v>301</v>
      </c>
      <c r="I145" s="32">
        <v>83</v>
      </c>
      <c r="J145" s="32">
        <v>176</v>
      </c>
      <c r="K145" s="6">
        <v>-887</v>
      </c>
      <c r="L145" s="6">
        <v>0</v>
      </c>
      <c r="M145" s="6">
        <v>0</v>
      </c>
      <c r="N145" s="6">
        <v>0</v>
      </c>
      <c r="O145" s="6">
        <v>0</v>
      </c>
      <c r="P145" s="6">
        <v>0</v>
      </c>
      <c r="Q145" s="32">
        <v>0</v>
      </c>
      <c r="R145" s="32">
        <v>0</v>
      </c>
      <c r="S145" s="6">
        <v>0</v>
      </c>
      <c r="T145" s="6">
        <v>0</v>
      </c>
      <c r="U145" s="6">
        <v>0</v>
      </c>
      <c r="V145" s="6">
        <f t="shared" si="40"/>
        <v>12710</v>
      </c>
      <c r="W145" s="6">
        <f>'[1]L02'!C873</f>
        <v>12481</v>
      </c>
      <c r="X145" s="6">
        <f t="shared" si="41"/>
        <v>229</v>
      </c>
      <c r="Y145" s="6">
        <v>229</v>
      </c>
    </row>
    <row r="146" spans="1:25" ht="16.5" customHeight="1">
      <c r="A146" s="8">
        <v>21206</v>
      </c>
      <c r="B146" s="35" t="s">
        <v>208</v>
      </c>
      <c r="C146" s="6">
        <v>0</v>
      </c>
      <c r="D146" s="6">
        <f t="shared" si="39"/>
        <v>0</v>
      </c>
      <c r="E146" s="6">
        <v>0</v>
      </c>
      <c r="F146" s="6">
        <v>0</v>
      </c>
      <c r="G146" s="32">
        <v>0</v>
      </c>
      <c r="H146" s="32">
        <v>0</v>
      </c>
      <c r="I146" s="32">
        <v>0</v>
      </c>
      <c r="J146" s="32">
        <v>0</v>
      </c>
      <c r="K146" s="6">
        <v>0</v>
      </c>
      <c r="L146" s="6">
        <v>0</v>
      </c>
      <c r="M146" s="6">
        <v>0</v>
      </c>
      <c r="N146" s="6">
        <v>0</v>
      </c>
      <c r="O146" s="6">
        <v>0</v>
      </c>
      <c r="P146" s="6">
        <v>0</v>
      </c>
      <c r="Q146" s="32">
        <v>0</v>
      </c>
      <c r="R146" s="32">
        <v>0</v>
      </c>
      <c r="S146" s="6">
        <v>0</v>
      </c>
      <c r="T146" s="6">
        <v>0</v>
      </c>
      <c r="U146" s="6">
        <v>0</v>
      </c>
      <c r="V146" s="6">
        <f t="shared" si="40"/>
        <v>0</v>
      </c>
      <c r="W146" s="6">
        <f>'[1]L02'!C875</f>
        <v>0</v>
      </c>
      <c r="X146" s="6">
        <f t="shared" si="41"/>
        <v>0</v>
      </c>
      <c r="Y146" s="6">
        <v>0</v>
      </c>
    </row>
    <row r="147" spans="1:25" ht="16.5" customHeight="1">
      <c r="A147" s="8">
        <v>21299</v>
      </c>
      <c r="B147" s="35" t="s">
        <v>209</v>
      </c>
      <c r="C147" s="6">
        <v>0</v>
      </c>
      <c r="D147" s="6">
        <f t="shared" si="39"/>
        <v>4576</v>
      </c>
      <c r="E147" s="6">
        <v>4099</v>
      </c>
      <c r="F147" s="6">
        <v>0</v>
      </c>
      <c r="G147" s="32">
        <v>0</v>
      </c>
      <c r="H147" s="32">
        <v>0</v>
      </c>
      <c r="I147" s="32">
        <v>400</v>
      </c>
      <c r="J147" s="32">
        <v>78</v>
      </c>
      <c r="K147" s="6">
        <v>3</v>
      </c>
      <c r="L147" s="6">
        <v>0</v>
      </c>
      <c r="M147" s="6">
        <v>0</v>
      </c>
      <c r="N147" s="6">
        <v>0</v>
      </c>
      <c r="O147" s="6">
        <v>0</v>
      </c>
      <c r="P147" s="6">
        <v>0</v>
      </c>
      <c r="Q147" s="32">
        <v>0</v>
      </c>
      <c r="R147" s="32">
        <v>0</v>
      </c>
      <c r="S147" s="6">
        <v>0</v>
      </c>
      <c r="T147" s="6">
        <v>-4</v>
      </c>
      <c r="U147" s="6">
        <v>0</v>
      </c>
      <c r="V147" s="6">
        <f t="shared" si="40"/>
        <v>4576</v>
      </c>
      <c r="W147" s="6">
        <f>'[1]L02'!C877</f>
        <v>4576</v>
      </c>
      <c r="X147" s="6">
        <f t="shared" si="41"/>
        <v>0</v>
      </c>
      <c r="Y147" s="6">
        <v>0</v>
      </c>
    </row>
    <row r="148" spans="1:25" ht="16.5" customHeight="1">
      <c r="A148" s="8">
        <v>213</v>
      </c>
      <c r="B148" s="45" t="s">
        <v>210</v>
      </c>
      <c r="C148" s="6">
        <f aca="true" t="shared" si="42" ref="C148:Y148">SUM(C149:C151,C153:C159)</f>
        <v>100</v>
      </c>
      <c r="D148" s="6">
        <f t="shared" si="42"/>
        <v>394</v>
      </c>
      <c r="E148" s="6">
        <f t="shared" si="42"/>
        <v>293</v>
      </c>
      <c r="F148" s="6">
        <f t="shared" si="42"/>
        <v>0</v>
      </c>
      <c r="G148" s="32">
        <f t="shared" si="42"/>
        <v>0</v>
      </c>
      <c r="H148" s="32">
        <f t="shared" si="42"/>
        <v>195</v>
      </c>
      <c r="I148" s="32">
        <f t="shared" si="42"/>
        <v>0</v>
      </c>
      <c r="J148" s="32">
        <f t="shared" si="42"/>
        <v>10</v>
      </c>
      <c r="K148" s="6">
        <f t="shared" si="42"/>
        <v>-9</v>
      </c>
      <c r="L148" s="6">
        <f t="shared" si="42"/>
        <v>0</v>
      </c>
      <c r="M148" s="6">
        <f t="shared" si="42"/>
        <v>0</v>
      </c>
      <c r="N148" s="6">
        <f t="shared" si="42"/>
        <v>0</v>
      </c>
      <c r="O148" s="6">
        <f t="shared" si="42"/>
        <v>0</v>
      </c>
      <c r="P148" s="6">
        <f t="shared" si="42"/>
        <v>5</v>
      </c>
      <c r="Q148" s="32">
        <f t="shared" si="42"/>
        <v>0</v>
      </c>
      <c r="R148" s="32">
        <f t="shared" si="42"/>
        <v>0</v>
      </c>
      <c r="S148" s="6">
        <f t="shared" si="42"/>
        <v>0</v>
      </c>
      <c r="T148" s="6">
        <f t="shared" si="42"/>
        <v>-100</v>
      </c>
      <c r="U148" s="6">
        <f t="shared" si="42"/>
        <v>0</v>
      </c>
      <c r="V148" s="6">
        <f t="shared" si="42"/>
        <v>494</v>
      </c>
      <c r="W148" s="6">
        <f t="shared" si="42"/>
        <v>179</v>
      </c>
      <c r="X148" s="6">
        <f t="shared" si="42"/>
        <v>315</v>
      </c>
      <c r="Y148" s="6">
        <f t="shared" si="42"/>
        <v>315</v>
      </c>
    </row>
    <row r="149" spans="1:25" ht="16.5" customHeight="1">
      <c r="A149" s="46">
        <v>21301</v>
      </c>
      <c r="B149" s="35" t="s">
        <v>211</v>
      </c>
      <c r="C149" s="6">
        <v>0</v>
      </c>
      <c r="D149" s="6">
        <f aca="true" t="shared" si="43" ref="D149:D159">SUM(E149:U149)</f>
        <v>437</v>
      </c>
      <c r="E149" s="6">
        <v>267</v>
      </c>
      <c r="F149" s="6">
        <v>0</v>
      </c>
      <c r="G149" s="32">
        <v>0</v>
      </c>
      <c r="H149" s="32">
        <v>170</v>
      </c>
      <c r="I149" s="32">
        <v>0</v>
      </c>
      <c r="J149" s="32">
        <v>0</v>
      </c>
      <c r="K149" s="6">
        <v>0</v>
      </c>
      <c r="L149" s="6">
        <v>0</v>
      </c>
      <c r="M149" s="6">
        <v>0</v>
      </c>
      <c r="N149" s="6">
        <v>0</v>
      </c>
      <c r="O149" s="6">
        <v>0</v>
      </c>
      <c r="P149" s="6">
        <v>0</v>
      </c>
      <c r="Q149" s="32">
        <v>0</v>
      </c>
      <c r="R149" s="32">
        <v>0</v>
      </c>
      <c r="S149" s="6">
        <v>0</v>
      </c>
      <c r="T149" s="6">
        <v>0</v>
      </c>
      <c r="U149" s="6">
        <v>0</v>
      </c>
      <c r="V149" s="6">
        <f aca="true" t="shared" si="44" ref="V149:V159">C149+D149</f>
        <v>437</v>
      </c>
      <c r="W149" s="6">
        <f>'[1]L02'!C880</f>
        <v>160</v>
      </c>
      <c r="X149" s="6">
        <f aca="true" t="shared" si="45" ref="X149:X159">V149-W149</f>
        <v>277</v>
      </c>
      <c r="Y149" s="6">
        <v>277</v>
      </c>
    </row>
    <row r="150" spans="1:25" ht="16.5" customHeight="1">
      <c r="A150" s="8">
        <v>21302</v>
      </c>
      <c r="B150" s="47" t="s">
        <v>212</v>
      </c>
      <c r="C150" s="6">
        <v>0</v>
      </c>
      <c r="D150" s="6">
        <f t="shared" si="43"/>
        <v>32</v>
      </c>
      <c r="E150" s="6">
        <v>11</v>
      </c>
      <c r="F150" s="6">
        <v>0</v>
      </c>
      <c r="G150" s="32">
        <v>0</v>
      </c>
      <c r="H150" s="32">
        <v>25</v>
      </c>
      <c r="I150" s="32">
        <v>0</v>
      </c>
      <c r="J150" s="32">
        <v>0</v>
      </c>
      <c r="K150" s="6">
        <v>-9</v>
      </c>
      <c r="L150" s="6">
        <v>0</v>
      </c>
      <c r="M150" s="6">
        <v>0</v>
      </c>
      <c r="N150" s="6">
        <v>0</v>
      </c>
      <c r="O150" s="6">
        <v>0</v>
      </c>
      <c r="P150" s="6">
        <v>5</v>
      </c>
      <c r="Q150" s="32">
        <v>0</v>
      </c>
      <c r="R150" s="32">
        <v>0</v>
      </c>
      <c r="S150" s="6">
        <v>0</v>
      </c>
      <c r="T150" s="6">
        <v>0</v>
      </c>
      <c r="U150" s="6">
        <v>0</v>
      </c>
      <c r="V150" s="6">
        <f t="shared" si="44"/>
        <v>32</v>
      </c>
      <c r="W150" s="6">
        <f>'[1]L02'!C909</f>
        <v>12</v>
      </c>
      <c r="X150" s="6">
        <f t="shared" si="45"/>
        <v>20</v>
      </c>
      <c r="Y150" s="6">
        <v>20</v>
      </c>
    </row>
    <row r="151" spans="1:25" ht="16.5" customHeight="1">
      <c r="A151" s="8">
        <v>21303</v>
      </c>
      <c r="B151" s="35" t="s">
        <v>213</v>
      </c>
      <c r="C151" s="6">
        <v>0</v>
      </c>
      <c r="D151" s="6">
        <f t="shared" si="43"/>
        <v>25</v>
      </c>
      <c r="E151" s="6">
        <v>15</v>
      </c>
      <c r="F151" s="6">
        <v>0</v>
      </c>
      <c r="G151" s="32">
        <v>0</v>
      </c>
      <c r="H151" s="32">
        <v>0</v>
      </c>
      <c r="I151" s="32">
        <v>0</v>
      </c>
      <c r="J151" s="32">
        <v>10</v>
      </c>
      <c r="K151" s="6">
        <v>0</v>
      </c>
      <c r="L151" s="6">
        <v>0</v>
      </c>
      <c r="M151" s="6">
        <v>0</v>
      </c>
      <c r="N151" s="6">
        <v>0</v>
      </c>
      <c r="O151" s="6">
        <v>0</v>
      </c>
      <c r="P151" s="6">
        <v>0</v>
      </c>
      <c r="Q151" s="32">
        <v>0</v>
      </c>
      <c r="R151" s="32">
        <v>0</v>
      </c>
      <c r="S151" s="6">
        <v>0</v>
      </c>
      <c r="T151" s="6">
        <v>0</v>
      </c>
      <c r="U151" s="6">
        <v>0</v>
      </c>
      <c r="V151" s="6">
        <f t="shared" si="44"/>
        <v>25</v>
      </c>
      <c r="W151" s="6">
        <f>'[1]L02'!C938</f>
        <v>7</v>
      </c>
      <c r="X151" s="6">
        <f t="shared" si="45"/>
        <v>18</v>
      </c>
      <c r="Y151" s="6">
        <v>18</v>
      </c>
    </row>
    <row r="152" spans="1:25" ht="16.5" customHeight="1">
      <c r="A152" s="8">
        <v>2130331</v>
      </c>
      <c r="B152" s="35" t="s">
        <v>214</v>
      </c>
      <c r="C152" s="6">
        <v>0</v>
      </c>
      <c r="D152" s="6">
        <f t="shared" si="43"/>
        <v>0</v>
      </c>
      <c r="E152" s="6">
        <v>0</v>
      </c>
      <c r="F152" s="6">
        <v>0</v>
      </c>
      <c r="G152" s="32">
        <v>0</v>
      </c>
      <c r="H152" s="32">
        <v>0</v>
      </c>
      <c r="I152" s="32">
        <v>0</v>
      </c>
      <c r="J152" s="32">
        <v>0</v>
      </c>
      <c r="K152" s="6">
        <v>0</v>
      </c>
      <c r="L152" s="6">
        <v>0</v>
      </c>
      <c r="M152" s="6">
        <v>0</v>
      </c>
      <c r="N152" s="6">
        <v>0</v>
      </c>
      <c r="O152" s="6">
        <v>0</v>
      </c>
      <c r="P152" s="6">
        <v>0</v>
      </c>
      <c r="Q152" s="32">
        <v>0</v>
      </c>
      <c r="R152" s="32">
        <v>0</v>
      </c>
      <c r="S152" s="6">
        <v>0</v>
      </c>
      <c r="T152" s="6">
        <v>0</v>
      </c>
      <c r="U152" s="6">
        <v>0</v>
      </c>
      <c r="V152" s="6">
        <f t="shared" si="44"/>
        <v>0</v>
      </c>
      <c r="W152" s="6">
        <f>'[1]L02'!C959</f>
        <v>0</v>
      </c>
      <c r="X152" s="6">
        <f t="shared" si="45"/>
        <v>0</v>
      </c>
      <c r="Y152" s="6">
        <v>0</v>
      </c>
    </row>
    <row r="153" spans="1:25" ht="16.5" customHeight="1">
      <c r="A153" s="8">
        <v>21304</v>
      </c>
      <c r="B153" s="35" t="s">
        <v>215</v>
      </c>
      <c r="C153" s="6">
        <v>0</v>
      </c>
      <c r="D153" s="6">
        <f t="shared" si="43"/>
        <v>0</v>
      </c>
      <c r="E153" s="6">
        <v>0</v>
      </c>
      <c r="F153" s="6">
        <v>0</v>
      </c>
      <c r="G153" s="32">
        <v>0</v>
      </c>
      <c r="H153" s="32">
        <v>0</v>
      </c>
      <c r="I153" s="32">
        <v>0</v>
      </c>
      <c r="J153" s="32">
        <v>0</v>
      </c>
      <c r="K153" s="6">
        <v>0</v>
      </c>
      <c r="L153" s="6">
        <v>0</v>
      </c>
      <c r="M153" s="6">
        <v>0</v>
      </c>
      <c r="N153" s="6">
        <v>0</v>
      </c>
      <c r="O153" s="6">
        <v>0</v>
      </c>
      <c r="P153" s="6">
        <v>0</v>
      </c>
      <c r="Q153" s="32">
        <v>0</v>
      </c>
      <c r="R153" s="32">
        <v>0</v>
      </c>
      <c r="S153" s="6">
        <v>0</v>
      </c>
      <c r="T153" s="6">
        <v>0</v>
      </c>
      <c r="U153" s="6">
        <v>0</v>
      </c>
      <c r="V153" s="6">
        <f t="shared" si="44"/>
        <v>0</v>
      </c>
      <c r="W153" s="6">
        <f>'[1]L02'!C965</f>
        <v>0</v>
      </c>
      <c r="X153" s="6">
        <f t="shared" si="45"/>
        <v>0</v>
      </c>
      <c r="Y153" s="6">
        <v>0</v>
      </c>
    </row>
    <row r="154" spans="1:25" ht="16.5" customHeight="1">
      <c r="A154" s="8">
        <v>21305</v>
      </c>
      <c r="B154" s="35" t="s">
        <v>216</v>
      </c>
      <c r="C154" s="6">
        <v>100</v>
      </c>
      <c r="D154" s="6">
        <f t="shared" si="43"/>
        <v>-100</v>
      </c>
      <c r="E154" s="6">
        <v>0</v>
      </c>
      <c r="F154" s="6">
        <v>0</v>
      </c>
      <c r="G154" s="32">
        <v>0</v>
      </c>
      <c r="H154" s="32">
        <v>0</v>
      </c>
      <c r="I154" s="32">
        <v>0</v>
      </c>
      <c r="J154" s="32">
        <v>0</v>
      </c>
      <c r="K154" s="6">
        <v>0</v>
      </c>
      <c r="L154" s="6">
        <v>0</v>
      </c>
      <c r="M154" s="6">
        <v>0</v>
      </c>
      <c r="N154" s="6">
        <v>0</v>
      </c>
      <c r="O154" s="6">
        <v>0</v>
      </c>
      <c r="P154" s="6">
        <v>0</v>
      </c>
      <c r="Q154" s="32">
        <v>0</v>
      </c>
      <c r="R154" s="32">
        <v>0</v>
      </c>
      <c r="S154" s="6">
        <v>0</v>
      </c>
      <c r="T154" s="6">
        <v>-100</v>
      </c>
      <c r="U154" s="6">
        <v>0</v>
      </c>
      <c r="V154" s="6">
        <f t="shared" si="44"/>
        <v>0</v>
      </c>
      <c r="W154" s="6">
        <f>'[1]L02'!C976</f>
        <v>0</v>
      </c>
      <c r="X154" s="6">
        <f t="shared" si="45"/>
        <v>0</v>
      </c>
      <c r="Y154" s="6">
        <v>0</v>
      </c>
    </row>
    <row r="155" spans="1:25" ht="16.5" customHeight="1">
      <c r="A155" s="8">
        <v>21306</v>
      </c>
      <c r="B155" s="35" t="s">
        <v>217</v>
      </c>
      <c r="C155" s="6">
        <v>0</v>
      </c>
      <c r="D155" s="6">
        <f t="shared" si="43"/>
        <v>0</v>
      </c>
      <c r="E155" s="6">
        <v>0</v>
      </c>
      <c r="F155" s="6">
        <v>0</v>
      </c>
      <c r="G155" s="32">
        <v>0</v>
      </c>
      <c r="H155" s="32">
        <v>0</v>
      </c>
      <c r="I155" s="32">
        <v>0</v>
      </c>
      <c r="J155" s="32">
        <v>0</v>
      </c>
      <c r="K155" s="6">
        <v>0</v>
      </c>
      <c r="L155" s="6">
        <v>0</v>
      </c>
      <c r="M155" s="6">
        <v>0</v>
      </c>
      <c r="N155" s="6">
        <v>0</v>
      </c>
      <c r="O155" s="6">
        <v>0</v>
      </c>
      <c r="P155" s="6">
        <v>0</v>
      </c>
      <c r="Q155" s="32">
        <v>0</v>
      </c>
      <c r="R155" s="32">
        <v>0</v>
      </c>
      <c r="S155" s="6">
        <v>0</v>
      </c>
      <c r="T155" s="6">
        <v>0</v>
      </c>
      <c r="U155" s="6">
        <v>0</v>
      </c>
      <c r="V155" s="6">
        <f t="shared" si="44"/>
        <v>0</v>
      </c>
      <c r="W155" s="6">
        <f>'[1]L02'!C987</f>
        <v>0</v>
      </c>
      <c r="X155" s="6">
        <f t="shared" si="45"/>
        <v>0</v>
      </c>
      <c r="Y155" s="6">
        <v>0</v>
      </c>
    </row>
    <row r="156" spans="1:25" ht="16.5" customHeight="1">
      <c r="A156" s="8">
        <v>21307</v>
      </c>
      <c r="B156" s="35" t="s">
        <v>218</v>
      </c>
      <c r="C156" s="6">
        <v>0</v>
      </c>
      <c r="D156" s="6">
        <f t="shared" si="43"/>
        <v>0</v>
      </c>
      <c r="E156" s="6">
        <v>0</v>
      </c>
      <c r="F156" s="6">
        <v>0</v>
      </c>
      <c r="G156" s="32">
        <v>0</v>
      </c>
      <c r="H156" s="42">
        <v>0</v>
      </c>
      <c r="I156" s="32">
        <v>0</v>
      </c>
      <c r="J156" s="32">
        <v>0</v>
      </c>
      <c r="K156" s="6">
        <v>0</v>
      </c>
      <c r="L156" s="6">
        <v>0</v>
      </c>
      <c r="M156" s="6">
        <v>0</v>
      </c>
      <c r="N156" s="6">
        <v>0</v>
      </c>
      <c r="O156" s="6">
        <v>0</v>
      </c>
      <c r="P156" s="6">
        <v>0</v>
      </c>
      <c r="Q156" s="32">
        <v>0</v>
      </c>
      <c r="R156" s="32">
        <v>0</v>
      </c>
      <c r="S156" s="6">
        <v>0</v>
      </c>
      <c r="T156" s="6">
        <v>0</v>
      </c>
      <c r="U156" s="6">
        <v>0</v>
      </c>
      <c r="V156" s="6">
        <f t="shared" si="44"/>
        <v>0</v>
      </c>
      <c r="W156" s="6">
        <f>'[1]L02'!C993</f>
        <v>0</v>
      </c>
      <c r="X156" s="6">
        <f t="shared" si="45"/>
        <v>0</v>
      </c>
      <c r="Y156" s="6">
        <v>0</v>
      </c>
    </row>
    <row r="157" spans="1:25" ht="16.5" customHeight="1">
      <c r="A157" s="8">
        <v>21308</v>
      </c>
      <c r="B157" s="35" t="s">
        <v>219</v>
      </c>
      <c r="C157" s="6">
        <v>0</v>
      </c>
      <c r="D157" s="6">
        <f t="shared" si="43"/>
        <v>0</v>
      </c>
      <c r="E157" s="6">
        <v>0</v>
      </c>
      <c r="F157" s="6">
        <v>0</v>
      </c>
      <c r="G157" s="32">
        <v>0</v>
      </c>
      <c r="H157" s="32">
        <v>0</v>
      </c>
      <c r="I157" s="39">
        <v>0</v>
      </c>
      <c r="J157" s="32">
        <v>0</v>
      </c>
      <c r="K157" s="6">
        <v>0</v>
      </c>
      <c r="L157" s="6">
        <v>0</v>
      </c>
      <c r="M157" s="6">
        <v>0</v>
      </c>
      <c r="N157" s="6">
        <v>0</v>
      </c>
      <c r="O157" s="6">
        <v>0</v>
      </c>
      <c r="P157" s="6">
        <v>0</v>
      </c>
      <c r="Q157" s="32">
        <v>0</v>
      </c>
      <c r="R157" s="32">
        <v>0</v>
      </c>
      <c r="S157" s="6">
        <v>0</v>
      </c>
      <c r="T157" s="6">
        <v>0</v>
      </c>
      <c r="U157" s="6">
        <v>0</v>
      </c>
      <c r="V157" s="6">
        <f t="shared" si="44"/>
        <v>0</v>
      </c>
      <c r="W157" s="6">
        <f>'[1]L02'!C1000</f>
        <v>0</v>
      </c>
      <c r="X157" s="6">
        <f t="shared" si="45"/>
        <v>0</v>
      </c>
      <c r="Y157" s="6">
        <v>0</v>
      </c>
    </row>
    <row r="158" spans="1:25" ht="16.5" customHeight="1">
      <c r="A158" s="8">
        <v>21309</v>
      </c>
      <c r="B158" s="35" t="s">
        <v>220</v>
      </c>
      <c r="C158" s="6">
        <v>0</v>
      </c>
      <c r="D158" s="6">
        <f t="shared" si="43"/>
        <v>0</v>
      </c>
      <c r="E158" s="6">
        <v>0</v>
      </c>
      <c r="F158" s="6">
        <v>0</v>
      </c>
      <c r="G158" s="32">
        <v>0</v>
      </c>
      <c r="H158" s="43">
        <v>0</v>
      </c>
      <c r="I158" s="39">
        <v>0</v>
      </c>
      <c r="J158" s="32">
        <v>0</v>
      </c>
      <c r="K158" s="6">
        <v>0</v>
      </c>
      <c r="L158" s="6">
        <v>0</v>
      </c>
      <c r="M158" s="6">
        <v>0</v>
      </c>
      <c r="N158" s="6">
        <v>0</v>
      </c>
      <c r="O158" s="6">
        <v>0</v>
      </c>
      <c r="P158" s="6">
        <v>0</v>
      </c>
      <c r="Q158" s="32">
        <v>0</v>
      </c>
      <c r="R158" s="32">
        <v>0</v>
      </c>
      <c r="S158" s="6">
        <v>0</v>
      </c>
      <c r="T158" s="6">
        <v>0</v>
      </c>
      <c r="U158" s="6">
        <v>0</v>
      </c>
      <c r="V158" s="6">
        <f t="shared" si="44"/>
        <v>0</v>
      </c>
      <c r="W158" s="6">
        <f>'[1]L02'!C1004</f>
        <v>0</v>
      </c>
      <c r="X158" s="6">
        <f t="shared" si="45"/>
        <v>0</v>
      </c>
      <c r="Y158" s="6">
        <v>0</v>
      </c>
    </row>
    <row r="159" spans="1:25" ht="16.5" customHeight="1">
      <c r="A159" s="8">
        <v>21399</v>
      </c>
      <c r="B159" s="35" t="s">
        <v>221</v>
      </c>
      <c r="C159" s="6">
        <v>0</v>
      </c>
      <c r="D159" s="6">
        <f t="shared" si="43"/>
        <v>0</v>
      </c>
      <c r="E159" s="6">
        <v>0</v>
      </c>
      <c r="F159" s="6">
        <v>0</v>
      </c>
      <c r="G159" s="32">
        <v>0</v>
      </c>
      <c r="H159" s="43">
        <v>0</v>
      </c>
      <c r="I159" s="32">
        <v>0</v>
      </c>
      <c r="J159" s="32">
        <v>0</v>
      </c>
      <c r="K159" s="6">
        <v>0</v>
      </c>
      <c r="L159" s="6">
        <v>0</v>
      </c>
      <c r="M159" s="6">
        <v>0</v>
      </c>
      <c r="N159" s="6">
        <v>0</v>
      </c>
      <c r="O159" s="6">
        <v>0</v>
      </c>
      <c r="P159" s="6">
        <v>0</v>
      </c>
      <c r="Q159" s="32">
        <v>0</v>
      </c>
      <c r="R159" s="32">
        <v>0</v>
      </c>
      <c r="S159" s="6">
        <v>0</v>
      </c>
      <c r="T159" s="6">
        <v>0</v>
      </c>
      <c r="U159" s="6">
        <v>0</v>
      </c>
      <c r="V159" s="6">
        <f t="shared" si="44"/>
        <v>0</v>
      </c>
      <c r="W159" s="6">
        <f>'[1]L02'!C1008</f>
        <v>0</v>
      </c>
      <c r="X159" s="6">
        <f t="shared" si="45"/>
        <v>0</v>
      </c>
      <c r="Y159" s="6">
        <v>0</v>
      </c>
    </row>
    <row r="160" spans="1:25" ht="16.5" customHeight="1">
      <c r="A160" s="8">
        <v>214</v>
      </c>
      <c r="B160" s="33" t="s">
        <v>222</v>
      </c>
      <c r="C160" s="6">
        <f aca="true" t="shared" si="46" ref="C160:Y160">SUM(C161:C167)</f>
        <v>0</v>
      </c>
      <c r="D160" s="6">
        <f t="shared" si="46"/>
        <v>7</v>
      </c>
      <c r="E160" s="6">
        <f t="shared" si="46"/>
        <v>7</v>
      </c>
      <c r="F160" s="6">
        <f t="shared" si="46"/>
        <v>0</v>
      </c>
      <c r="G160" s="32">
        <f t="shared" si="46"/>
        <v>0</v>
      </c>
      <c r="H160" s="32">
        <f t="shared" si="46"/>
        <v>0</v>
      </c>
      <c r="I160" s="32">
        <f t="shared" si="46"/>
        <v>0</v>
      </c>
      <c r="J160" s="32">
        <f t="shared" si="46"/>
        <v>0</v>
      </c>
      <c r="K160" s="6">
        <f t="shared" si="46"/>
        <v>0</v>
      </c>
      <c r="L160" s="6">
        <f t="shared" si="46"/>
        <v>0</v>
      </c>
      <c r="M160" s="6">
        <f t="shared" si="46"/>
        <v>0</v>
      </c>
      <c r="N160" s="6">
        <f t="shared" si="46"/>
        <v>0</v>
      </c>
      <c r="O160" s="6">
        <f t="shared" si="46"/>
        <v>0</v>
      </c>
      <c r="P160" s="6">
        <f t="shared" si="46"/>
        <v>0</v>
      </c>
      <c r="Q160" s="32">
        <f t="shared" si="46"/>
        <v>0</v>
      </c>
      <c r="R160" s="32">
        <f t="shared" si="46"/>
        <v>0</v>
      </c>
      <c r="S160" s="6">
        <f t="shared" si="46"/>
        <v>0</v>
      </c>
      <c r="T160" s="6">
        <f t="shared" si="46"/>
        <v>0</v>
      </c>
      <c r="U160" s="6">
        <f t="shared" si="46"/>
        <v>0</v>
      </c>
      <c r="V160" s="6">
        <f t="shared" si="46"/>
        <v>7</v>
      </c>
      <c r="W160" s="6">
        <f t="shared" si="46"/>
        <v>0</v>
      </c>
      <c r="X160" s="6">
        <f t="shared" si="46"/>
        <v>7</v>
      </c>
      <c r="Y160" s="6">
        <f t="shared" si="46"/>
        <v>7</v>
      </c>
    </row>
    <row r="161" spans="1:25" ht="16.5" customHeight="1">
      <c r="A161" s="8">
        <v>21401</v>
      </c>
      <c r="B161" s="35" t="s">
        <v>223</v>
      </c>
      <c r="C161" s="6">
        <v>0</v>
      </c>
      <c r="D161" s="6">
        <f aca="true" t="shared" si="47" ref="D161:D167">SUM(E161:U161)</f>
        <v>0</v>
      </c>
      <c r="E161" s="6">
        <v>0</v>
      </c>
      <c r="F161" s="6">
        <v>0</v>
      </c>
      <c r="G161" s="32">
        <v>0</v>
      </c>
      <c r="H161" s="32">
        <v>0</v>
      </c>
      <c r="I161" s="32">
        <v>0</v>
      </c>
      <c r="J161" s="32">
        <v>0</v>
      </c>
      <c r="K161" s="6">
        <v>0</v>
      </c>
      <c r="L161" s="6">
        <v>0</v>
      </c>
      <c r="M161" s="6">
        <v>0</v>
      </c>
      <c r="N161" s="6">
        <v>0</v>
      </c>
      <c r="O161" s="6">
        <v>0</v>
      </c>
      <c r="P161" s="6">
        <v>0</v>
      </c>
      <c r="Q161" s="32">
        <v>0</v>
      </c>
      <c r="R161" s="32">
        <v>0</v>
      </c>
      <c r="S161" s="6">
        <v>0</v>
      </c>
      <c r="T161" s="6">
        <v>0</v>
      </c>
      <c r="U161" s="6">
        <v>0</v>
      </c>
      <c r="V161" s="6">
        <f aca="true" t="shared" si="48" ref="V161:V167">C161+D161</f>
        <v>0</v>
      </c>
      <c r="W161" s="6">
        <f>'[1]L02'!C1012</f>
        <v>0</v>
      </c>
      <c r="X161" s="6">
        <f aca="true" t="shared" si="49" ref="X161:X167">V161-W161</f>
        <v>0</v>
      </c>
      <c r="Y161" s="6">
        <v>0</v>
      </c>
    </row>
    <row r="162" spans="1:25" ht="16.5" customHeight="1">
      <c r="A162" s="8">
        <v>21402</v>
      </c>
      <c r="B162" s="35" t="s">
        <v>224</v>
      </c>
      <c r="C162" s="6">
        <v>0</v>
      </c>
      <c r="D162" s="6">
        <f t="shared" si="47"/>
        <v>0</v>
      </c>
      <c r="E162" s="6">
        <v>0</v>
      </c>
      <c r="F162" s="6">
        <v>0</v>
      </c>
      <c r="G162" s="32">
        <v>0</v>
      </c>
      <c r="H162" s="32">
        <v>0</v>
      </c>
      <c r="I162" s="32">
        <v>0</v>
      </c>
      <c r="J162" s="32">
        <v>0</v>
      </c>
      <c r="K162" s="6">
        <v>0</v>
      </c>
      <c r="L162" s="6">
        <v>0</v>
      </c>
      <c r="M162" s="6">
        <v>0</v>
      </c>
      <c r="N162" s="6">
        <v>0</v>
      </c>
      <c r="O162" s="6">
        <v>0</v>
      </c>
      <c r="P162" s="6">
        <v>0</v>
      </c>
      <c r="Q162" s="32">
        <v>0</v>
      </c>
      <c r="R162" s="32">
        <v>0</v>
      </c>
      <c r="S162" s="6">
        <v>0</v>
      </c>
      <c r="T162" s="6">
        <v>0</v>
      </c>
      <c r="U162" s="6">
        <v>0</v>
      </c>
      <c r="V162" s="6">
        <f t="shared" si="48"/>
        <v>0</v>
      </c>
      <c r="W162" s="6">
        <f>'[1]L02'!C1042</f>
        <v>0</v>
      </c>
      <c r="X162" s="6">
        <f t="shared" si="49"/>
        <v>0</v>
      </c>
      <c r="Y162" s="6">
        <v>0</v>
      </c>
    </row>
    <row r="163" spans="1:25" ht="16.5" customHeight="1">
      <c r="A163" s="8">
        <v>21403</v>
      </c>
      <c r="B163" s="35" t="s">
        <v>225</v>
      </c>
      <c r="C163" s="6">
        <v>0</v>
      </c>
      <c r="D163" s="6">
        <f t="shared" si="47"/>
        <v>0</v>
      </c>
      <c r="E163" s="6">
        <v>0</v>
      </c>
      <c r="F163" s="6">
        <v>0</v>
      </c>
      <c r="G163" s="32">
        <v>0</v>
      </c>
      <c r="H163" s="32">
        <v>0</v>
      </c>
      <c r="I163" s="32">
        <v>0</v>
      </c>
      <c r="J163" s="32">
        <v>0</v>
      </c>
      <c r="K163" s="6">
        <v>0</v>
      </c>
      <c r="L163" s="6">
        <v>0</v>
      </c>
      <c r="M163" s="6">
        <v>0</v>
      </c>
      <c r="N163" s="6">
        <v>0</v>
      </c>
      <c r="O163" s="6">
        <v>0</v>
      </c>
      <c r="P163" s="6">
        <v>0</v>
      </c>
      <c r="Q163" s="32">
        <v>0</v>
      </c>
      <c r="R163" s="32">
        <v>0</v>
      </c>
      <c r="S163" s="6">
        <v>0</v>
      </c>
      <c r="T163" s="6">
        <v>0</v>
      </c>
      <c r="U163" s="6">
        <v>0</v>
      </c>
      <c r="V163" s="6">
        <f t="shared" si="48"/>
        <v>0</v>
      </c>
      <c r="W163" s="6">
        <f>'[1]L02'!C1052</f>
        <v>0</v>
      </c>
      <c r="X163" s="6">
        <f t="shared" si="49"/>
        <v>0</v>
      </c>
      <c r="Y163" s="6">
        <v>0</v>
      </c>
    </row>
    <row r="164" spans="1:25" ht="16.5" customHeight="1">
      <c r="A164" s="8">
        <v>21404</v>
      </c>
      <c r="B164" s="35" t="s">
        <v>226</v>
      </c>
      <c r="C164" s="6">
        <v>0</v>
      </c>
      <c r="D164" s="6">
        <f t="shared" si="47"/>
        <v>7</v>
      </c>
      <c r="E164" s="6">
        <v>7</v>
      </c>
      <c r="F164" s="6">
        <v>0</v>
      </c>
      <c r="G164" s="32">
        <v>0</v>
      </c>
      <c r="H164" s="32">
        <v>0</v>
      </c>
      <c r="I164" s="32">
        <v>0</v>
      </c>
      <c r="J164" s="32">
        <v>0</v>
      </c>
      <c r="K164" s="6">
        <v>0</v>
      </c>
      <c r="L164" s="6">
        <v>0</v>
      </c>
      <c r="M164" s="6">
        <v>0</v>
      </c>
      <c r="N164" s="6">
        <v>0</v>
      </c>
      <c r="O164" s="6">
        <v>0</v>
      </c>
      <c r="P164" s="6">
        <v>0</v>
      </c>
      <c r="Q164" s="32">
        <v>0</v>
      </c>
      <c r="R164" s="32">
        <v>0</v>
      </c>
      <c r="S164" s="6">
        <v>0</v>
      </c>
      <c r="T164" s="6">
        <v>0</v>
      </c>
      <c r="U164" s="6">
        <v>0</v>
      </c>
      <c r="V164" s="6">
        <f t="shared" si="48"/>
        <v>7</v>
      </c>
      <c r="W164" s="6">
        <f>'[1]L02'!C1062</f>
        <v>0</v>
      </c>
      <c r="X164" s="6">
        <f t="shared" si="49"/>
        <v>7</v>
      </c>
      <c r="Y164" s="6">
        <v>7</v>
      </c>
    </row>
    <row r="165" spans="1:25" ht="16.5" customHeight="1">
      <c r="A165" s="8">
        <v>21405</v>
      </c>
      <c r="B165" s="35" t="s">
        <v>227</v>
      </c>
      <c r="C165" s="6">
        <v>0</v>
      </c>
      <c r="D165" s="6">
        <f t="shared" si="47"/>
        <v>0</v>
      </c>
      <c r="E165" s="6">
        <v>0</v>
      </c>
      <c r="F165" s="6">
        <v>0</v>
      </c>
      <c r="G165" s="32">
        <v>0</v>
      </c>
      <c r="H165" s="32">
        <v>0</v>
      </c>
      <c r="I165" s="32">
        <v>0</v>
      </c>
      <c r="J165" s="32">
        <v>0</v>
      </c>
      <c r="K165" s="6">
        <v>0</v>
      </c>
      <c r="L165" s="6">
        <v>0</v>
      </c>
      <c r="M165" s="6">
        <v>0</v>
      </c>
      <c r="N165" s="6">
        <v>0</v>
      </c>
      <c r="O165" s="6">
        <v>0</v>
      </c>
      <c r="P165" s="6">
        <v>0</v>
      </c>
      <c r="Q165" s="32">
        <v>0</v>
      </c>
      <c r="R165" s="32">
        <v>0</v>
      </c>
      <c r="S165" s="6">
        <v>0</v>
      </c>
      <c r="T165" s="6">
        <v>0</v>
      </c>
      <c r="U165" s="6">
        <v>0</v>
      </c>
      <c r="V165" s="6">
        <f t="shared" si="48"/>
        <v>0</v>
      </c>
      <c r="W165" s="6">
        <f>'[1]L02'!C1067</f>
        <v>0</v>
      </c>
      <c r="X165" s="6">
        <f t="shared" si="49"/>
        <v>0</v>
      </c>
      <c r="Y165" s="6">
        <v>0</v>
      </c>
    </row>
    <row r="166" spans="1:25" ht="16.5" customHeight="1">
      <c r="A166" s="8">
        <v>21406</v>
      </c>
      <c r="B166" s="35" t="s">
        <v>228</v>
      </c>
      <c r="C166" s="6">
        <v>0</v>
      </c>
      <c r="D166" s="6">
        <f t="shared" si="47"/>
        <v>0</v>
      </c>
      <c r="E166" s="6">
        <v>0</v>
      </c>
      <c r="F166" s="6">
        <v>0</v>
      </c>
      <c r="G166" s="32">
        <v>0</v>
      </c>
      <c r="H166" s="32">
        <v>0</v>
      </c>
      <c r="I166" s="32">
        <v>0</v>
      </c>
      <c r="J166" s="32">
        <v>0</v>
      </c>
      <c r="K166" s="6">
        <v>0</v>
      </c>
      <c r="L166" s="6">
        <v>0</v>
      </c>
      <c r="M166" s="6">
        <v>0</v>
      </c>
      <c r="N166" s="6">
        <v>0</v>
      </c>
      <c r="O166" s="6">
        <v>0</v>
      </c>
      <c r="P166" s="6">
        <v>0</v>
      </c>
      <c r="Q166" s="32">
        <v>0</v>
      </c>
      <c r="R166" s="32">
        <v>0</v>
      </c>
      <c r="S166" s="6">
        <v>0</v>
      </c>
      <c r="T166" s="6">
        <v>0</v>
      </c>
      <c r="U166" s="6">
        <v>0</v>
      </c>
      <c r="V166" s="6">
        <f t="shared" si="48"/>
        <v>0</v>
      </c>
      <c r="W166" s="48">
        <f>'[1]L02'!C1074</f>
        <v>0</v>
      </c>
      <c r="X166" s="6">
        <f t="shared" si="49"/>
        <v>0</v>
      </c>
      <c r="Y166" s="6">
        <v>0</v>
      </c>
    </row>
    <row r="167" spans="1:25" ht="16.5" customHeight="1">
      <c r="A167" s="8">
        <v>21499</v>
      </c>
      <c r="B167" s="35" t="s">
        <v>229</v>
      </c>
      <c r="C167" s="6">
        <v>0</v>
      </c>
      <c r="D167" s="6">
        <f t="shared" si="47"/>
        <v>0</v>
      </c>
      <c r="E167" s="6">
        <v>0</v>
      </c>
      <c r="F167" s="6">
        <v>0</v>
      </c>
      <c r="G167" s="32">
        <v>0</v>
      </c>
      <c r="H167" s="32">
        <v>0</v>
      </c>
      <c r="I167" s="32">
        <v>0</v>
      </c>
      <c r="J167" s="32">
        <v>0</v>
      </c>
      <c r="K167" s="6">
        <v>0</v>
      </c>
      <c r="L167" s="6">
        <v>0</v>
      </c>
      <c r="M167" s="6">
        <v>0</v>
      </c>
      <c r="N167" s="6">
        <v>0</v>
      </c>
      <c r="O167" s="6">
        <v>0</v>
      </c>
      <c r="P167" s="6">
        <v>0</v>
      </c>
      <c r="Q167" s="32">
        <v>0</v>
      </c>
      <c r="R167" s="32">
        <v>0</v>
      </c>
      <c r="S167" s="6">
        <v>0</v>
      </c>
      <c r="T167" s="6">
        <v>0</v>
      </c>
      <c r="U167" s="6">
        <v>0</v>
      </c>
      <c r="V167" s="6">
        <f t="shared" si="48"/>
        <v>0</v>
      </c>
      <c r="W167" s="6">
        <f>'[1]L02'!C1079</f>
        <v>0</v>
      </c>
      <c r="X167" s="6">
        <f t="shared" si="49"/>
        <v>0</v>
      </c>
      <c r="Y167" s="6">
        <v>0</v>
      </c>
    </row>
    <row r="168" spans="1:25" ht="16.5" customHeight="1">
      <c r="A168" s="8">
        <v>215</v>
      </c>
      <c r="B168" s="33" t="s">
        <v>230</v>
      </c>
      <c r="C168" s="6">
        <f aca="true" t="shared" si="50" ref="C168:Y168">SUM(C169:C176)</f>
        <v>2461</v>
      </c>
      <c r="D168" s="6">
        <f t="shared" si="50"/>
        <v>638</v>
      </c>
      <c r="E168" s="6">
        <f t="shared" si="50"/>
        <v>555</v>
      </c>
      <c r="F168" s="6">
        <f t="shared" si="50"/>
        <v>0</v>
      </c>
      <c r="G168" s="32">
        <f t="shared" si="50"/>
        <v>0</v>
      </c>
      <c r="H168" s="32">
        <f t="shared" si="50"/>
        <v>311</v>
      </c>
      <c r="I168" s="32">
        <f t="shared" si="50"/>
        <v>0</v>
      </c>
      <c r="J168" s="32">
        <f t="shared" si="50"/>
        <v>16</v>
      </c>
      <c r="K168" s="6">
        <f t="shared" si="50"/>
        <v>-188</v>
      </c>
      <c r="L168" s="6">
        <f t="shared" si="50"/>
        <v>0</v>
      </c>
      <c r="M168" s="6">
        <f t="shared" si="50"/>
        <v>0</v>
      </c>
      <c r="N168" s="6">
        <f t="shared" si="50"/>
        <v>0</v>
      </c>
      <c r="O168" s="6">
        <f t="shared" si="50"/>
        <v>0</v>
      </c>
      <c r="P168" s="6">
        <f t="shared" si="50"/>
        <v>0</v>
      </c>
      <c r="Q168" s="32">
        <f t="shared" si="50"/>
        <v>0</v>
      </c>
      <c r="R168" s="32">
        <f t="shared" si="50"/>
        <v>0</v>
      </c>
      <c r="S168" s="6">
        <f t="shared" si="50"/>
        <v>0</v>
      </c>
      <c r="T168" s="6">
        <f t="shared" si="50"/>
        <v>-56</v>
      </c>
      <c r="U168" s="6">
        <f t="shared" si="50"/>
        <v>0</v>
      </c>
      <c r="V168" s="6">
        <f t="shared" si="50"/>
        <v>3099</v>
      </c>
      <c r="W168" s="6">
        <f t="shared" si="50"/>
        <v>3073</v>
      </c>
      <c r="X168" s="6">
        <f t="shared" si="50"/>
        <v>26</v>
      </c>
      <c r="Y168" s="6">
        <f t="shared" si="50"/>
        <v>26</v>
      </c>
    </row>
    <row r="169" spans="1:25" ht="16.5" customHeight="1">
      <c r="A169" s="8">
        <v>21501</v>
      </c>
      <c r="B169" s="35" t="s">
        <v>231</v>
      </c>
      <c r="C169" s="6">
        <v>0</v>
      </c>
      <c r="D169" s="6">
        <f aca="true" t="shared" si="51" ref="D169:D176">SUM(E169:U169)</f>
        <v>0</v>
      </c>
      <c r="E169" s="6">
        <v>0</v>
      </c>
      <c r="F169" s="6">
        <v>0</v>
      </c>
      <c r="G169" s="32">
        <v>0</v>
      </c>
      <c r="H169" s="32">
        <v>0</v>
      </c>
      <c r="I169" s="32">
        <v>0</v>
      </c>
      <c r="J169" s="32">
        <v>0</v>
      </c>
      <c r="K169" s="6">
        <v>0</v>
      </c>
      <c r="L169" s="6">
        <v>0</v>
      </c>
      <c r="M169" s="6">
        <v>0</v>
      </c>
      <c r="N169" s="6">
        <v>0</v>
      </c>
      <c r="O169" s="6">
        <v>0</v>
      </c>
      <c r="P169" s="6">
        <v>0</v>
      </c>
      <c r="Q169" s="32">
        <v>0</v>
      </c>
      <c r="R169" s="32">
        <v>0</v>
      </c>
      <c r="S169" s="6">
        <v>0</v>
      </c>
      <c r="T169" s="6">
        <v>0</v>
      </c>
      <c r="U169" s="6">
        <v>0</v>
      </c>
      <c r="V169" s="6">
        <f aca="true" t="shared" si="52" ref="V169:V176">C169+D169</f>
        <v>0</v>
      </c>
      <c r="W169" s="6">
        <f>'[1]L02'!C1083</f>
        <v>0</v>
      </c>
      <c r="X169" s="6">
        <f aca="true" t="shared" si="53" ref="X169:X176">V169-W169</f>
        <v>0</v>
      </c>
      <c r="Y169" s="6">
        <v>0</v>
      </c>
    </row>
    <row r="170" spans="1:25" ht="16.5" customHeight="1">
      <c r="A170" s="8">
        <v>21502</v>
      </c>
      <c r="B170" s="35" t="s">
        <v>232</v>
      </c>
      <c r="C170" s="6">
        <v>282</v>
      </c>
      <c r="D170" s="6">
        <f t="shared" si="51"/>
        <v>-56</v>
      </c>
      <c r="E170" s="6">
        <v>0</v>
      </c>
      <c r="F170" s="6">
        <v>0</v>
      </c>
      <c r="G170" s="32">
        <v>0</v>
      </c>
      <c r="H170" s="32">
        <v>0</v>
      </c>
      <c r="I170" s="32">
        <v>0</v>
      </c>
      <c r="J170" s="32">
        <v>0</v>
      </c>
      <c r="K170" s="6">
        <v>0</v>
      </c>
      <c r="L170" s="6">
        <v>0</v>
      </c>
      <c r="M170" s="6">
        <v>0</v>
      </c>
      <c r="N170" s="6">
        <v>0</v>
      </c>
      <c r="O170" s="6">
        <v>0</v>
      </c>
      <c r="P170" s="6">
        <v>0</v>
      </c>
      <c r="Q170" s="32">
        <v>0</v>
      </c>
      <c r="R170" s="32">
        <v>0</v>
      </c>
      <c r="S170" s="6">
        <v>0</v>
      </c>
      <c r="T170" s="6">
        <v>-56</v>
      </c>
      <c r="U170" s="6">
        <v>0</v>
      </c>
      <c r="V170" s="6">
        <f t="shared" si="52"/>
        <v>226</v>
      </c>
      <c r="W170" s="6">
        <f>'[1]L02'!C1093</f>
        <v>226</v>
      </c>
      <c r="X170" s="6">
        <f t="shared" si="53"/>
        <v>0</v>
      </c>
      <c r="Y170" s="6">
        <v>0</v>
      </c>
    </row>
    <row r="171" spans="1:25" ht="16.5" customHeight="1">
      <c r="A171" s="8">
        <v>21503</v>
      </c>
      <c r="B171" s="35" t="s">
        <v>233</v>
      </c>
      <c r="C171" s="6">
        <v>0</v>
      </c>
      <c r="D171" s="6">
        <f t="shared" si="51"/>
        <v>0</v>
      </c>
      <c r="E171" s="6">
        <v>0</v>
      </c>
      <c r="F171" s="6">
        <v>0</v>
      </c>
      <c r="G171" s="32">
        <v>0</v>
      </c>
      <c r="H171" s="32">
        <v>0</v>
      </c>
      <c r="I171" s="32">
        <v>0</v>
      </c>
      <c r="J171" s="32">
        <v>0</v>
      </c>
      <c r="K171" s="6">
        <v>0</v>
      </c>
      <c r="L171" s="6">
        <v>0</v>
      </c>
      <c r="M171" s="6">
        <v>0</v>
      </c>
      <c r="N171" s="6">
        <v>0</v>
      </c>
      <c r="O171" s="6">
        <v>0</v>
      </c>
      <c r="P171" s="6">
        <v>0</v>
      </c>
      <c r="Q171" s="32">
        <v>0</v>
      </c>
      <c r="R171" s="32">
        <v>0</v>
      </c>
      <c r="S171" s="6">
        <v>0</v>
      </c>
      <c r="T171" s="6">
        <v>0</v>
      </c>
      <c r="U171" s="6">
        <v>0</v>
      </c>
      <c r="V171" s="6">
        <f t="shared" si="52"/>
        <v>0</v>
      </c>
      <c r="W171" s="6">
        <f>'[1]L02'!C1109</f>
        <v>0</v>
      </c>
      <c r="X171" s="6">
        <f t="shared" si="53"/>
        <v>0</v>
      </c>
      <c r="Y171" s="6">
        <v>0</v>
      </c>
    </row>
    <row r="172" spans="1:25" ht="16.5" customHeight="1">
      <c r="A172" s="8">
        <v>21505</v>
      </c>
      <c r="B172" s="35" t="s">
        <v>234</v>
      </c>
      <c r="C172" s="6">
        <v>0</v>
      </c>
      <c r="D172" s="6">
        <f t="shared" si="51"/>
        <v>345</v>
      </c>
      <c r="E172" s="6">
        <v>345</v>
      </c>
      <c r="F172" s="6">
        <v>0</v>
      </c>
      <c r="G172" s="32">
        <v>0</v>
      </c>
      <c r="H172" s="32">
        <v>0</v>
      </c>
      <c r="I172" s="32">
        <v>0</v>
      </c>
      <c r="J172" s="32">
        <v>0</v>
      </c>
      <c r="K172" s="6">
        <v>0</v>
      </c>
      <c r="L172" s="6">
        <v>0</v>
      </c>
      <c r="M172" s="6">
        <v>0</v>
      </c>
      <c r="N172" s="6">
        <v>0</v>
      </c>
      <c r="O172" s="6">
        <v>0</v>
      </c>
      <c r="P172" s="6">
        <v>0</v>
      </c>
      <c r="Q172" s="32">
        <v>0</v>
      </c>
      <c r="R172" s="32">
        <v>0</v>
      </c>
      <c r="S172" s="6">
        <v>0</v>
      </c>
      <c r="T172" s="6">
        <v>0</v>
      </c>
      <c r="U172" s="6">
        <v>0</v>
      </c>
      <c r="V172" s="6">
        <f t="shared" si="52"/>
        <v>345</v>
      </c>
      <c r="W172" s="6">
        <f>'[1]L02'!C1114</f>
        <v>345</v>
      </c>
      <c r="X172" s="6">
        <f t="shared" si="53"/>
        <v>0</v>
      </c>
      <c r="Y172" s="6">
        <v>0</v>
      </c>
    </row>
    <row r="173" spans="1:25" ht="16.5" customHeight="1">
      <c r="A173" s="8">
        <v>21506</v>
      </c>
      <c r="B173" s="35" t="s">
        <v>235</v>
      </c>
      <c r="C173" s="6">
        <v>179</v>
      </c>
      <c r="D173" s="6">
        <f t="shared" si="51"/>
        <v>27</v>
      </c>
      <c r="E173" s="6">
        <v>0</v>
      </c>
      <c r="F173" s="6">
        <v>0</v>
      </c>
      <c r="G173" s="32">
        <v>0</v>
      </c>
      <c r="H173" s="32">
        <v>20</v>
      </c>
      <c r="I173" s="32">
        <v>0</v>
      </c>
      <c r="J173" s="32">
        <v>0</v>
      </c>
      <c r="K173" s="6">
        <v>7</v>
      </c>
      <c r="L173" s="6">
        <v>0</v>
      </c>
      <c r="M173" s="6">
        <v>0</v>
      </c>
      <c r="N173" s="6">
        <v>0</v>
      </c>
      <c r="O173" s="6">
        <v>0</v>
      </c>
      <c r="P173" s="6">
        <v>0</v>
      </c>
      <c r="Q173" s="32">
        <v>0</v>
      </c>
      <c r="R173" s="32">
        <v>0</v>
      </c>
      <c r="S173" s="6">
        <v>0</v>
      </c>
      <c r="T173" s="6">
        <v>0</v>
      </c>
      <c r="U173" s="6">
        <v>0</v>
      </c>
      <c r="V173" s="6">
        <f t="shared" si="52"/>
        <v>206</v>
      </c>
      <c r="W173" s="6">
        <f>'[1]L02'!C1128</f>
        <v>195</v>
      </c>
      <c r="X173" s="6">
        <f t="shared" si="53"/>
        <v>11</v>
      </c>
      <c r="Y173" s="6">
        <v>11</v>
      </c>
    </row>
    <row r="174" spans="1:25" ht="16.5" customHeight="1">
      <c r="A174" s="8">
        <v>21507</v>
      </c>
      <c r="B174" s="35" t="s">
        <v>236</v>
      </c>
      <c r="C174" s="6">
        <v>0</v>
      </c>
      <c r="D174" s="6">
        <f t="shared" si="51"/>
        <v>0</v>
      </c>
      <c r="E174" s="6">
        <v>0</v>
      </c>
      <c r="F174" s="6">
        <v>0</v>
      </c>
      <c r="G174" s="32">
        <v>0</v>
      </c>
      <c r="H174" s="32">
        <v>0</v>
      </c>
      <c r="I174" s="32">
        <v>0</v>
      </c>
      <c r="J174" s="32">
        <v>0</v>
      </c>
      <c r="K174" s="6">
        <v>0</v>
      </c>
      <c r="L174" s="6">
        <v>0</v>
      </c>
      <c r="M174" s="6">
        <v>0</v>
      </c>
      <c r="N174" s="6">
        <v>0</v>
      </c>
      <c r="O174" s="6">
        <v>0</v>
      </c>
      <c r="P174" s="6">
        <v>0</v>
      </c>
      <c r="Q174" s="32">
        <v>0</v>
      </c>
      <c r="R174" s="32">
        <v>0</v>
      </c>
      <c r="S174" s="6">
        <v>0</v>
      </c>
      <c r="T174" s="6">
        <v>0</v>
      </c>
      <c r="U174" s="6">
        <v>0</v>
      </c>
      <c r="V174" s="6">
        <f t="shared" si="52"/>
        <v>0</v>
      </c>
      <c r="W174" s="6">
        <f>'[1]L02'!C1137</f>
        <v>0</v>
      </c>
      <c r="X174" s="6">
        <f t="shared" si="53"/>
        <v>0</v>
      </c>
      <c r="Y174" s="6">
        <v>0</v>
      </c>
    </row>
    <row r="175" spans="1:25" ht="16.5" customHeight="1">
      <c r="A175" s="8">
        <v>21508</v>
      </c>
      <c r="B175" s="35" t="s">
        <v>237</v>
      </c>
      <c r="C175" s="6">
        <v>2000</v>
      </c>
      <c r="D175" s="6">
        <f t="shared" si="51"/>
        <v>265</v>
      </c>
      <c r="E175" s="6">
        <v>153</v>
      </c>
      <c r="F175" s="6">
        <v>0</v>
      </c>
      <c r="G175" s="32">
        <v>0</v>
      </c>
      <c r="H175" s="32">
        <v>289</v>
      </c>
      <c r="I175" s="32">
        <v>0</v>
      </c>
      <c r="J175" s="32">
        <v>16</v>
      </c>
      <c r="K175" s="6">
        <v>-193</v>
      </c>
      <c r="L175" s="6">
        <v>0</v>
      </c>
      <c r="M175" s="6">
        <v>0</v>
      </c>
      <c r="N175" s="6">
        <v>0</v>
      </c>
      <c r="O175" s="6">
        <v>0</v>
      </c>
      <c r="P175" s="6">
        <v>0</v>
      </c>
      <c r="Q175" s="32">
        <v>0</v>
      </c>
      <c r="R175" s="32">
        <v>0</v>
      </c>
      <c r="S175" s="6">
        <v>0</v>
      </c>
      <c r="T175" s="6">
        <v>0</v>
      </c>
      <c r="U175" s="6">
        <v>0</v>
      </c>
      <c r="V175" s="6">
        <f t="shared" si="52"/>
        <v>2265</v>
      </c>
      <c r="W175" s="6">
        <f>'[1]L02'!C1144</f>
        <v>2250</v>
      </c>
      <c r="X175" s="6">
        <f t="shared" si="53"/>
        <v>15</v>
      </c>
      <c r="Y175" s="6">
        <v>15</v>
      </c>
    </row>
    <row r="176" spans="1:25" ht="16.5" customHeight="1">
      <c r="A176" s="8">
        <v>21599</v>
      </c>
      <c r="B176" s="35" t="s">
        <v>238</v>
      </c>
      <c r="C176" s="6">
        <v>0</v>
      </c>
      <c r="D176" s="6">
        <f t="shared" si="51"/>
        <v>57</v>
      </c>
      <c r="E176" s="6">
        <v>57</v>
      </c>
      <c r="F176" s="6">
        <v>0</v>
      </c>
      <c r="G176" s="32">
        <v>0</v>
      </c>
      <c r="H176" s="32">
        <v>2</v>
      </c>
      <c r="I176" s="32">
        <v>0</v>
      </c>
      <c r="J176" s="32">
        <v>0</v>
      </c>
      <c r="K176" s="6">
        <v>-2</v>
      </c>
      <c r="L176" s="6">
        <v>0</v>
      </c>
      <c r="M176" s="6">
        <v>0</v>
      </c>
      <c r="N176" s="6">
        <v>0</v>
      </c>
      <c r="O176" s="6">
        <v>0</v>
      </c>
      <c r="P176" s="6">
        <v>0</v>
      </c>
      <c r="Q176" s="32">
        <v>0</v>
      </c>
      <c r="R176" s="32">
        <v>0</v>
      </c>
      <c r="S176" s="6">
        <v>0</v>
      </c>
      <c r="T176" s="6">
        <v>0</v>
      </c>
      <c r="U176" s="6">
        <v>0</v>
      </c>
      <c r="V176" s="6">
        <f t="shared" si="52"/>
        <v>57</v>
      </c>
      <c r="W176" s="6">
        <f>'[1]L02'!C1151</f>
        <v>57</v>
      </c>
      <c r="X176" s="6">
        <f t="shared" si="53"/>
        <v>0</v>
      </c>
      <c r="Y176" s="6">
        <v>0</v>
      </c>
    </row>
    <row r="177" spans="1:25" ht="16.5" customHeight="1">
      <c r="A177" s="8">
        <v>216</v>
      </c>
      <c r="B177" s="33" t="s">
        <v>239</v>
      </c>
      <c r="C177" s="6">
        <f aca="true" t="shared" si="54" ref="C177:Y177">SUM(C178:C181)</f>
        <v>125</v>
      </c>
      <c r="D177" s="6">
        <f t="shared" si="54"/>
        <v>2165</v>
      </c>
      <c r="E177" s="6">
        <f t="shared" si="54"/>
        <v>355</v>
      </c>
      <c r="F177" s="6">
        <f t="shared" si="54"/>
        <v>0</v>
      </c>
      <c r="G177" s="32">
        <f t="shared" si="54"/>
        <v>0</v>
      </c>
      <c r="H177" s="32">
        <f t="shared" si="54"/>
        <v>735</v>
      </c>
      <c r="I177" s="32">
        <f t="shared" si="54"/>
        <v>868</v>
      </c>
      <c r="J177" s="32">
        <f t="shared" si="54"/>
        <v>11</v>
      </c>
      <c r="K177" s="6">
        <f t="shared" si="54"/>
        <v>196</v>
      </c>
      <c r="L177" s="6">
        <f t="shared" si="54"/>
        <v>0</v>
      </c>
      <c r="M177" s="6">
        <f t="shared" si="54"/>
        <v>0</v>
      </c>
      <c r="N177" s="6">
        <f t="shared" si="54"/>
        <v>0</v>
      </c>
      <c r="O177" s="6">
        <f t="shared" si="54"/>
        <v>0</v>
      </c>
      <c r="P177" s="6">
        <f t="shared" si="54"/>
        <v>0</v>
      </c>
      <c r="Q177" s="32">
        <f t="shared" si="54"/>
        <v>0</v>
      </c>
      <c r="R177" s="32">
        <f t="shared" si="54"/>
        <v>0</v>
      </c>
      <c r="S177" s="6">
        <f t="shared" si="54"/>
        <v>0</v>
      </c>
      <c r="T177" s="6">
        <f t="shared" si="54"/>
        <v>0</v>
      </c>
      <c r="U177" s="6">
        <f t="shared" si="54"/>
        <v>0</v>
      </c>
      <c r="V177" s="6">
        <f t="shared" si="54"/>
        <v>2290</v>
      </c>
      <c r="W177" s="6">
        <f t="shared" si="54"/>
        <v>1935</v>
      </c>
      <c r="X177" s="6">
        <f t="shared" si="54"/>
        <v>355</v>
      </c>
      <c r="Y177" s="6">
        <f t="shared" si="54"/>
        <v>355</v>
      </c>
    </row>
    <row r="178" spans="1:25" ht="16.5" customHeight="1">
      <c r="A178" s="8">
        <v>21602</v>
      </c>
      <c r="B178" s="35" t="s">
        <v>240</v>
      </c>
      <c r="C178" s="6">
        <v>69</v>
      </c>
      <c r="D178" s="6">
        <f>SUM(E178:U178)</f>
        <v>1643</v>
      </c>
      <c r="E178" s="6">
        <v>261</v>
      </c>
      <c r="F178" s="6">
        <v>0</v>
      </c>
      <c r="G178" s="32">
        <v>0</v>
      </c>
      <c r="H178" s="32">
        <v>400</v>
      </c>
      <c r="I178" s="32">
        <v>868</v>
      </c>
      <c r="J178" s="32">
        <v>5</v>
      </c>
      <c r="K178" s="6">
        <v>109</v>
      </c>
      <c r="L178" s="6">
        <v>0</v>
      </c>
      <c r="M178" s="6">
        <v>0</v>
      </c>
      <c r="N178" s="6">
        <v>0</v>
      </c>
      <c r="O178" s="6">
        <v>0</v>
      </c>
      <c r="P178" s="6">
        <v>0</v>
      </c>
      <c r="Q178" s="32">
        <v>0</v>
      </c>
      <c r="R178" s="32">
        <v>0</v>
      </c>
      <c r="S178" s="6">
        <v>0</v>
      </c>
      <c r="T178" s="6">
        <v>0</v>
      </c>
      <c r="U178" s="6">
        <v>0</v>
      </c>
      <c r="V178" s="6">
        <f>C178+D178</f>
        <v>1712</v>
      </c>
      <c r="W178" s="6">
        <f>'[1]L02'!C1159</f>
        <v>1462</v>
      </c>
      <c r="X178" s="6">
        <f>V178-W178</f>
        <v>250</v>
      </c>
      <c r="Y178" s="6">
        <v>250</v>
      </c>
    </row>
    <row r="179" spans="1:25" ht="16.5" customHeight="1">
      <c r="A179" s="8">
        <v>21605</v>
      </c>
      <c r="B179" s="35" t="s">
        <v>241</v>
      </c>
      <c r="C179" s="6">
        <v>56</v>
      </c>
      <c r="D179" s="6">
        <f>SUM(E179:U179)</f>
        <v>53</v>
      </c>
      <c r="E179" s="6">
        <v>12</v>
      </c>
      <c r="F179" s="6">
        <v>0</v>
      </c>
      <c r="G179" s="32">
        <v>0</v>
      </c>
      <c r="H179" s="32">
        <v>20</v>
      </c>
      <c r="I179" s="32">
        <v>0</v>
      </c>
      <c r="J179" s="32">
        <v>5</v>
      </c>
      <c r="K179" s="6">
        <v>16</v>
      </c>
      <c r="L179" s="6">
        <v>0</v>
      </c>
      <c r="M179" s="6">
        <v>0</v>
      </c>
      <c r="N179" s="6">
        <v>0</v>
      </c>
      <c r="O179" s="6">
        <v>0</v>
      </c>
      <c r="P179" s="6">
        <v>0</v>
      </c>
      <c r="Q179" s="32">
        <v>0</v>
      </c>
      <c r="R179" s="32">
        <v>0</v>
      </c>
      <c r="S179" s="6">
        <v>0</v>
      </c>
      <c r="T179" s="6">
        <v>0</v>
      </c>
      <c r="U179" s="6">
        <v>0</v>
      </c>
      <c r="V179" s="6">
        <f>C179+D179</f>
        <v>109</v>
      </c>
      <c r="W179" s="6">
        <f>'[1]L02'!C1169</f>
        <v>87</v>
      </c>
      <c r="X179" s="6">
        <f>V179-W179</f>
        <v>22</v>
      </c>
      <c r="Y179" s="6">
        <v>22</v>
      </c>
    </row>
    <row r="180" spans="1:25" ht="16.5" customHeight="1">
      <c r="A180" s="8">
        <v>21606</v>
      </c>
      <c r="B180" s="35" t="s">
        <v>242</v>
      </c>
      <c r="C180" s="6">
        <v>0</v>
      </c>
      <c r="D180" s="6">
        <f>SUM(E180:U180)</f>
        <v>469</v>
      </c>
      <c r="E180" s="6">
        <v>82</v>
      </c>
      <c r="F180" s="6">
        <v>0</v>
      </c>
      <c r="G180" s="32">
        <v>0</v>
      </c>
      <c r="H180" s="32">
        <v>315</v>
      </c>
      <c r="I180" s="32">
        <v>0</v>
      </c>
      <c r="J180" s="32">
        <v>1</v>
      </c>
      <c r="K180" s="6">
        <v>71</v>
      </c>
      <c r="L180" s="6">
        <v>0</v>
      </c>
      <c r="M180" s="6">
        <v>0</v>
      </c>
      <c r="N180" s="6">
        <v>0</v>
      </c>
      <c r="O180" s="6">
        <v>0</v>
      </c>
      <c r="P180" s="6">
        <v>0</v>
      </c>
      <c r="Q180" s="32">
        <v>0</v>
      </c>
      <c r="R180" s="32">
        <v>0</v>
      </c>
      <c r="S180" s="6">
        <v>0</v>
      </c>
      <c r="T180" s="6">
        <v>0</v>
      </c>
      <c r="U180" s="6">
        <v>0</v>
      </c>
      <c r="V180" s="6">
        <f>C180+D180</f>
        <v>469</v>
      </c>
      <c r="W180" s="6">
        <f>'[1]L02'!C1176</f>
        <v>386</v>
      </c>
      <c r="X180" s="6">
        <f>V180-W180</f>
        <v>83</v>
      </c>
      <c r="Y180" s="6">
        <v>83</v>
      </c>
    </row>
    <row r="181" spans="1:25" ht="16.5" customHeight="1">
      <c r="A181" s="8">
        <v>21699</v>
      </c>
      <c r="B181" s="35" t="s">
        <v>243</v>
      </c>
      <c r="C181" s="6">
        <v>0</v>
      </c>
      <c r="D181" s="6">
        <f>SUM(E181:U181)</f>
        <v>0</v>
      </c>
      <c r="E181" s="6">
        <v>0</v>
      </c>
      <c r="F181" s="6">
        <v>0</v>
      </c>
      <c r="G181" s="32">
        <v>0</v>
      </c>
      <c r="H181" s="32">
        <v>0</v>
      </c>
      <c r="I181" s="32">
        <v>0</v>
      </c>
      <c r="J181" s="32">
        <v>0</v>
      </c>
      <c r="K181" s="6">
        <v>0</v>
      </c>
      <c r="L181" s="6">
        <v>0</v>
      </c>
      <c r="M181" s="6">
        <v>0</v>
      </c>
      <c r="N181" s="6">
        <v>0</v>
      </c>
      <c r="O181" s="6">
        <v>0</v>
      </c>
      <c r="P181" s="6">
        <v>0</v>
      </c>
      <c r="Q181" s="32">
        <v>0</v>
      </c>
      <c r="R181" s="32">
        <v>0</v>
      </c>
      <c r="S181" s="6">
        <v>0</v>
      </c>
      <c r="T181" s="6">
        <v>0</v>
      </c>
      <c r="U181" s="6">
        <v>0</v>
      </c>
      <c r="V181" s="6">
        <f>C181+D181</f>
        <v>0</v>
      </c>
      <c r="W181" s="6">
        <f>'[1]L02'!C1182</f>
        <v>0</v>
      </c>
      <c r="X181" s="6">
        <f>V181-W181</f>
        <v>0</v>
      </c>
      <c r="Y181" s="6">
        <v>0</v>
      </c>
    </row>
    <row r="182" spans="1:25" ht="16.5" customHeight="1">
      <c r="A182" s="8">
        <v>217</v>
      </c>
      <c r="B182" s="33" t="s">
        <v>244</v>
      </c>
      <c r="C182" s="6">
        <f aca="true" t="shared" si="55" ref="C182:Y182">SUM(C183:C187)</f>
        <v>0</v>
      </c>
      <c r="D182" s="6">
        <f t="shared" si="55"/>
        <v>0</v>
      </c>
      <c r="E182" s="6">
        <f t="shared" si="55"/>
        <v>0</v>
      </c>
      <c r="F182" s="6">
        <f t="shared" si="55"/>
        <v>0</v>
      </c>
      <c r="G182" s="32">
        <f t="shared" si="55"/>
        <v>0</v>
      </c>
      <c r="H182" s="32">
        <f t="shared" si="55"/>
        <v>0</v>
      </c>
      <c r="I182" s="32">
        <f t="shared" si="55"/>
        <v>0</v>
      </c>
      <c r="J182" s="32">
        <f t="shared" si="55"/>
        <v>0</v>
      </c>
      <c r="K182" s="6">
        <f t="shared" si="55"/>
        <v>0</v>
      </c>
      <c r="L182" s="6">
        <f t="shared" si="55"/>
        <v>0</v>
      </c>
      <c r="M182" s="6">
        <f t="shared" si="55"/>
        <v>0</v>
      </c>
      <c r="N182" s="6">
        <f t="shared" si="55"/>
        <v>0</v>
      </c>
      <c r="O182" s="6">
        <f t="shared" si="55"/>
        <v>0</v>
      </c>
      <c r="P182" s="6">
        <f t="shared" si="55"/>
        <v>0</v>
      </c>
      <c r="Q182" s="32">
        <f t="shared" si="55"/>
        <v>0</v>
      </c>
      <c r="R182" s="32">
        <f t="shared" si="55"/>
        <v>0</v>
      </c>
      <c r="S182" s="6">
        <f t="shared" si="55"/>
        <v>0</v>
      </c>
      <c r="T182" s="6">
        <f t="shared" si="55"/>
        <v>0</v>
      </c>
      <c r="U182" s="6">
        <f t="shared" si="55"/>
        <v>0</v>
      </c>
      <c r="V182" s="6">
        <f t="shared" si="55"/>
        <v>0</v>
      </c>
      <c r="W182" s="6">
        <f t="shared" si="55"/>
        <v>0</v>
      </c>
      <c r="X182" s="6">
        <f t="shared" si="55"/>
        <v>0</v>
      </c>
      <c r="Y182" s="6">
        <f t="shared" si="55"/>
        <v>0</v>
      </c>
    </row>
    <row r="183" spans="1:25" ht="16.5" customHeight="1">
      <c r="A183" s="8">
        <v>21701</v>
      </c>
      <c r="B183" s="35" t="s">
        <v>245</v>
      </c>
      <c r="C183" s="6">
        <v>0</v>
      </c>
      <c r="D183" s="6">
        <f>SUM(E183:U183)</f>
        <v>0</v>
      </c>
      <c r="E183" s="6">
        <v>0</v>
      </c>
      <c r="F183" s="6">
        <v>0</v>
      </c>
      <c r="G183" s="32">
        <v>0</v>
      </c>
      <c r="H183" s="32">
        <v>0</v>
      </c>
      <c r="I183" s="32">
        <v>0</v>
      </c>
      <c r="J183" s="32">
        <v>0</v>
      </c>
      <c r="K183" s="6">
        <v>0</v>
      </c>
      <c r="L183" s="6">
        <v>0</v>
      </c>
      <c r="M183" s="6">
        <v>0</v>
      </c>
      <c r="N183" s="6">
        <v>0</v>
      </c>
      <c r="O183" s="6">
        <v>0</v>
      </c>
      <c r="P183" s="6">
        <v>0</v>
      </c>
      <c r="Q183" s="32">
        <v>0</v>
      </c>
      <c r="R183" s="32">
        <v>0</v>
      </c>
      <c r="S183" s="6">
        <v>0</v>
      </c>
      <c r="T183" s="6">
        <v>0</v>
      </c>
      <c r="U183" s="6">
        <v>0</v>
      </c>
      <c r="V183" s="6">
        <f>C183+D183</f>
        <v>0</v>
      </c>
      <c r="W183" s="6">
        <f>'[1]L02'!C1186</f>
        <v>0</v>
      </c>
      <c r="X183" s="6">
        <f>V183-W183</f>
        <v>0</v>
      </c>
      <c r="Y183" s="6">
        <v>0</v>
      </c>
    </row>
    <row r="184" spans="1:25" ht="16.5" customHeight="1">
      <c r="A184" s="8">
        <v>21702</v>
      </c>
      <c r="B184" s="35" t="s">
        <v>246</v>
      </c>
      <c r="C184" s="6">
        <v>0</v>
      </c>
      <c r="D184" s="6">
        <f>SUM(E184:U184)</f>
        <v>0</v>
      </c>
      <c r="E184" s="6">
        <v>0</v>
      </c>
      <c r="F184" s="6">
        <v>0</v>
      </c>
      <c r="G184" s="32">
        <v>0</v>
      </c>
      <c r="H184" s="32">
        <v>0</v>
      </c>
      <c r="I184" s="32">
        <v>0</v>
      </c>
      <c r="J184" s="32">
        <v>0</v>
      </c>
      <c r="K184" s="6">
        <v>0</v>
      </c>
      <c r="L184" s="6">
        <v>0</v>
      </c>
      <c r="M184" s="6">
        <v>0</v>
      </c>
      <c r="N184" s="6">
        <v>0</v>
      </c>
      <c r="O184" s="6">
        <v>0</v>
      </c>
      <c r="P184" s="6">
        <v>0</v>
      </c>
      <c r="Q184" s="32">
        <v>0</v>
      </c>
      <c r="R184" s="32">
        <v>0</v>
      </c>
      <c r="S184" s="6">
        <v>0</v>
      </c>
      <c r="T184" s="6">
        <v>0</v>
      </c>
      <c r="U184" s="6">
        <v>0</v>
      </c>
      <c r="V184" s="6">
        <f>C184+D184</f>
        <v>0</v>
      </c>
      <c r="W184" s="6">
        <f>'[1]L02'!C1193</f>
        <v>0</v>
      </c>
      <c r="X184" s="6">
        <f>V184-W184</f>
        <v>0</v>
      </c>
      <c r="Y184" s="6">
        <v>0</v>
      </c>
    </row>
    <row r="185" spans="1:25" ht="16.5" customHeight="1">
      <c r="A185" s="8">
        <v>21703</v>
      </c>
      <c r="B185" s="35" t="s">
        <v>247</v>
      </c>
      <c r="C185" s="6">
        <v>0</v>
      </c>
      <c r="D185" s="6">
        <f>SUM(E185:U185)</f>
        <v>0</v>
      </c>
      <c r="E185" s="6">
        <v>0</v>
      </c>
      <c r="F185" s="6">
        <v>0</v>
      </c>
      <c r="G185" s="32">
        <v>0</v>
      </c>
      <c r="H185" s="32">
        <v>0</v>
      </c>
      <c r="I185" s="32">
        <v>0</v>
      </c>
      <c r="J185" s="32">
        <v>0</v>
      </c>
      <c r="K185" s="6">
        <v>0</v>
      </c>
      <c r="L185" s="6">
        <v>0</v>
      </c>
      <c r="M185" s="6">
        <v>0</v>
      </c>
      <c r="N185" s="6">
        <v>0</v>
      </c>
      <c r="O185" s="6">
        <v>0</v>
      </c>
      <c r="P185" s="6">
        <v>0</v>
      </c>
      <c r="Q185" s="32">
        <v>0</v>
      </c>
      <c r="R185" s="32">
        <v>0</v>
      </c>
      <c r="S185" s="6">
        <v>0</v>
      </c>
      <c r="T185" s="6">
        <v>0</v>
      </c>
      <c r="U185" s="6">
        <v>0</v>
      </c>
      <c r="V185" s="6">
        <f>C185+D185</f>
        <v>0</v>
      </c>
      <c r="W185" s="6">
        <f>'[1]L02'!C1203</f>
        <v>0</v>
      </c>
      <c r="X185" s="6">
        <f>V185-W185</f>
        <v>0</v>
      </c>
      <c r="Y185" s="6">
        <v>0</v>
      </c>
    </row>
    <row r="186" spans="1:25" ht="16.5" customHeight="1">
      <c r="A186" s="8">
        <v>21704</v>
      </c>
      <c r="B186" s="35" t="s">
        <v>248</v>
      </c>
      <c r="C186" s="6">
        <v>0</v>
      </c>
      <c r="D186" s="6">
        <f>SUM(E186:U186)</f>
        <v>0</v>
      </c>
      <c r="E186" s="6">
        <v>0</v>
      </c>
      <c r="F186" s="6">
        <v>0</v>
      </c>
      <c r="G186" s="32">
        <v>0</v>
      </c>
      <c r="H186" s="32">
        <v>0</v>
      </c>
      <c r="I186" s="32">
        <v>0</v>
      </c>
      <c r="J186" s="32">
        <v>0</v>
      </c>
      <c r="K186" s="6">
        <v>0</v>
      </c>
      <c r="L186" s="6">
        <v>0</v>
      </c>
      <c r="M186" s="6">
        <v>0</v>
      </c>
      <c r="N186" s="6">
        <v>0</v>
      </c>
      <c r="O186" s="6">
        <v>0</v>
      </c>
      <c r="P186" s="6">
        <v>0</v>
      </c>
      <c r="Q186" s="32">
        <v>0</v>
      </c>
      <c r="R186" s="32">
        <v>0</v>
      </c>
      <c r="S186" s="6">
        <v>0</v>
      </c>
      <c r="T186" s="6">
        <v>0</v>
      </c>
      <c r="U186" s="6">
        <v>0</v>
      </c>
      <c r="V186" s="6">
        <f>C186+D186</f>
        <v>0</v>
      </c>
      <c r="W186" s="6">
        <f>'[1]L02'!C1209</f>
        <v>0</v>
      </c>
      <c r="X186" s="6">
        <f>V186-W186</f>
        <v>0</v>
      </c>
      <c r="Y186" s="6">
        <v>0</v>
      </c>
    </row>
    <row r="187" spans="1:25" ht="16.5" customHeight="1">
      <c r="A187" s="8">
        <v>21799</v>
      </c>
      <c r="B187" s="35" t="s">
        <v>249</v>
      </c>
      <c r="C187" s="6">
        <v>0</v>
      </c>
      <c r="D187" s="6">
        <f>SUM(E187:U187)</f>
        <v>0</v>
      </c>
      <c r="E187" s="6">
        <v>0</v>
      </c>
      <c r="F187" s="6">
        <v>0</v>
      </c>
      <c r="G187" s="32">
        <v>0</v>
      </c>
      <c r="H187" s="32">
        <v>0</v>
      </c>
      <c r="I187" s="32">
        <v>0</v>
      </c>
      <c r="J187" s="32">
        <v>0</v>
      </c>
      <c r="K187" s="6">
        <v>0</v>
      </c>
      <c r="L187" s="6">
        <v>0</v>
      </c>
      <c r="M187" s="6">
        <v>0</v>
      </c>
      <c r="N187" s="6">
        <v>0</v>
      </c>
      <c r="O187" s="6">
        <v>0</v>
      </c>
      <c r="P187" s="6">
        <v>0</v>
      </c>
      <c r="Q187" s="32">
        <v>0</v>
      </c>
      <c r="R187" s="32">
        <v>0</v>
      </c>
      <c r="S187" s="6">
        <v>0</v>
      </c>
      <c r="T187" s="6">
        <v>0</v>
      </c>
      <c r="U187" s="6">
        <v>0</v>
      </c>
      <c r="V187" s="6">
        <f>C187+D187</f>
        <v>0</v>
      </c>
      <c r="W187" s="6">
        <f>'[1]L02'!C1212</f>
        <v>0</v>
      </c>
      <c r="X187" s="6">
        <f>V187-W187</f>
        <v>0</v>
      </c>
      <c r="Y187" s="6">
        <v>0</v>
      </c>
    </row>
    <row r="188" spans="1:25" ht="16.5" customHeight="1">
      <c r="A188" s="8">
        <v>219</v>
      </c>
      <c r="B188" s="33" t="s">
        <v>250</v>
      </c>
      <c r="C188" s="6">
        <f aca="true" t="shared" si="56" ref="C188:Y188">SUM(C189:C197)</f>
        <v>0</v>
      </c>
      <c r="D188" s="34">
        <f t="shared" si="56"/>
        <v>0</v>
      </c>
      <c r="E188" s="6">
        <f t="shared" si="56"/>
        <v>0</v>
      </c>
      <c r="F188" s="6">
        <f t="shared" si="56"/>
        <v>0</v>
      </c>
      <c r="G188" s="32">
        <f t="shared" si="56"/>
        <v>0</v>
      </c>
      <c r="H188" s="32">
        <f t="shared" si="56"/>
        <v>0</v>
      </c>
      <c r="I188" s="32">
        <f t="shared" si="56"/>
        <v>0</v>
      </c>
      <c r="J188" s="32">
        <f t="shared" si="56"/>
        <v>0</v>
      </c>
      <c r="K188" s="6">
        <f t="shared" si="56"/>
        <v>0</v>
      </c>
      <c r="L188" s="6">
        <f t="shared" si="56"/>
        <v>0</v>
      </c>
      <c r="M188" s="6">
        <f t="shared" si="56"/>
        <v>0</v>
      </c>
      <c r="N188" s="6">
        <f t="shared" si="56"/>
        <v>0</v>
      </c>
      <c r="O188" s="6">
        <f t="shared" si="56"/>
        <v>0</v>
      </c>
      <c r="P188" s="6">
        <f t="shared" si="56"/>
        <v>0</v>
      </c>
      <c r="Q188" s="32">
        <f t="shared" si="56"/>
        <v>0</v>
      </c>
      <c r="R188" s="32">
        <f t="shared" si="56"/>
        <v>0</v>
      </c>
      <c r="S188" s="6">
        <f t="shared" si="56"/>
        <v>0</v>
      </c>
      <c r="T188" s="6">
        <f t="shared" si="56"/>
        <v>0</v>
      </c>
      <c r="U188" s="6">
        <f t="shared" si="56"/>
        <v>0</v>
      </c>
      <c r="V188" s="6">
        <f t="shared" si="56"/>
        <v>0</v>
      </c>
      <c r="W188" s="6">
        <f t="shared" si="56"/>
        <v>0</v>
      </c>
      <c r="X188" s="6">
        <f t="shared" si="56"/>
        <v>0</v>
      </c>
      <c r="Y188" s="6">
        <f t="shared" si="56"/>
        <v>0</v>
      </c>
    </row>
    <row r="189" spans="1:25" ht="16.5" customHeight="1">
      <c r="A189" s="8">
        <v>21901</v>
      </c>
      <c r="B189" s="35" t="s">
        <v>251</v>
      </c>
      <c r="C189" s="36">
        <v>0</v>
      </c>
      <c r="D189" s="6">
        <f aca="true" t="shared" si="57" ref="D189:D197">SUM(E189:U189)</f>
        <v>0</v>
      </c>
      <c r="E189" s="6">
        <v>0</v>
      </c>
      <c r="F189" s="6">
        <v>0</v>
      </c>
      <c r="G189" s="32">
        <v>0</v>
      </c>
      <c r="H189" s="32">
        <v>0</v>
      </c>
      <c r="I189" s="32">
        <v>0</v>
      </c>
      <c r="J189" s="32">
        <v>0</v>
      </c>
      <c r="K189" s="6">
        <v>0</v>
      </c>
      <c r="L189" s="6">
        <v>0</v>
      </c>
      <c r="M189" s="6">
        <v>0</v>
      </c>
      <c r="N189" s="6">
        <v>0</v>
      </c>
      <c r="O189" s="6">
        <v>0</v>
      </c>
      <c r="P189" s="6">
        <v>0</v>
      </c>
      <c r="Q189" s="32">
        <v>0</v>
      </c>
      <c r="R189" s="32">
        <v>0</v>
      </c>
      <c r="S189" s="6">
        <v>0</v>
      </c>
      <c r="T189" s="6">
        <v>0</v>
      </c>
      <c r="U189" s="6">
        <v>0</v>
      </c>
      <c r="V189" s="6">
        <f aca="true" t="shared" si="58" ref="V189:V197">C189+D189</f>
        <v>0</v>
      </c>
      <c r="W189" s="37">
        <f>'[1]L02'!C1215</f>
        <v>0</v>
      </c>
      <c r="X189" s="38">
        <f aca="true" t="shared" si="59" ref="X189:X197">V189-W189</f>
        <v>0</v>
      </c>
      <c r="Y189" s="36">
        <v>0</v>
      </c>
    </row>
    <row r="190" spans="1:25" ht="16.5" customHeight="1">
      <c r="A190" s="8">
        <v>21902</v>
      </c>
      <c r="B190" s="35" t="s">
        <v>252</v>
      </c>
      <c r="C190" s="6">
        <v>0</v>
      </c>
      <c r="D190" s="6">
        <f t="shared" si="57"/>
        <v>0</v>
      </c>
      <c r="E190" s="6">
        <v>0</v>
      </c>
      <c r="F190" s="6">
        <v>0</v>
      </c>
      <c r="G190" s="32">
        <v>0</v>
      </c>
      <c r="H190" s="32">
        <v>0</v>
      </c>
      <c r="I190" s="32">
        <v>0</v>
      </c>
      <c r="J190" s="32">
        <v>0</v>
      </c>
      <c r="K190" s="6">
        <v>0</v>
      </c>
      <c r="L190" s="6">
        <v>0</v>
      </c>
      <c r="M190" s="6">
        <v>0</v>
      </c>
      <c r="N190" s="6">
        <v>0</v>
      </c>
      <c r="O190" s="6">
        <v>0</v>
      </c>
      <c r="P190" s="6">
        <v>0</v>
      </c>
      <c r="Q190" s="32">
        <v>0</v>
      </c>
      <c r="R190" s="32">
        <v>0</v>
      </c>
      <c r="S190" s="6">
        <v>0</v>
      </c>
      <c r="T190" s="6">
        <v>0</v>
      </c>
      <c r="U190" s="6">
        <v>0</v>
      </c>
      <c r="V190" s="6">
        <f t="shared" si="58"/>
        <v>0</v>
      </c>
      <c r="W190" s="37">
        <f>'[1]L02'!C1216</f>
        <v>0</v>
      </c>
      <c r="X190" s="38">
        <f t="shared" si="59"/>
        <v>0</v>
      </c>
      <c r="Y190" s="36">
        <v>0</v>
      </c>
    </row>
    <row r="191" spans="1:25" ht="16.5" customHeight="1">
      <c r="A191" s="8">
        <v>21903</v>
      </c>
      <c r="B191" s="35" t="s">
        <v>253</v>
      </c>
      <c r="C191" s="6">
        <v>0</v>
      </c>
      <c r="D191" s="6">
        <f t="shared" si="57"/>
        <v>0</v>
      </c>
      <c r="E191" s="6">
        <v>0</v>
      </c>
      <c r="F191" s="6">
        <v>0</v>
      </c>
      <c r="G191" s="32">
        <v>0</v>
      </c>
      <c r="H191" s="32">
        <v>0</v>
      </c>
      <c r="I191" s="32">
        <v>0</v>
      </c>
      <c r="J191" s="32">
        <v>0</v>
      </c>
      <c r="K191" s="6">
        <v>0</v>
      </c>
      <c r="L191" s="6">
        <v>0</v>
      </c>
      <c r="M191" s="6">
        <v>0</v>
      </c>
      <c r="N191" s="6">
        <v>0</v>
      </c>
      <c r="O191" s="6">
        <v>0</v>
      </c>
      <c r="P191" s="6">
        <v>0</v>
      </c>
      <c r="Q191" s="32">
        <v>0</v>
      </c>
      <c r="R191" s="32">
        <v>0</v>
      </c>
      <c r="S191" s="6">
        <v>0</v>
      </c>
      <c r="T191" s="6">
        <v>0</v>
      </c>
      <c r="U191" s="6">
        <v>0</v>
      </c>
      <c r="V191" s="6">
        <f t="shared" si="58"/>
        <v>0</v>
      </c>
      <c r="W191" s="37">
        <f>'[1]L02'!C1217</f>
        <v>0</v>
      </c>
      <c r="X191" s="38">
        <f t="shared" si="59"/>
        <v>0</v>
      </c>
      <c r="Y191" s="36">
        <v>0</v>
      </c>
    </row>
    <row r="192" spans="1:25" ht="16.5" customHeight="1">
      <c r="A192" s="8">
        <v>21904</v>
      </c>
      <c r="B192" s="35" t="s">
        <v>254</v>
      </c>
      <c r="C192" s="6">
        <v>0</v>
      </c>
      <c r="D192" s="6">
        <f t="shared" si="57"/>
        <v>0</v>
      </c>
      <c r="E192" s="6">
        <v>0</v>
      </c>
      <c r="F192" s="6">
        <v>0</v>
      </c>
      <c r="G192" s="32">
        <v>0</v>
      </c>
      <c r="H192" s="32">
        <v>0</v>
      </c>
      <c r="I192" s="32">
        <v>0</v>
      </c>
      <c r="J192" s="32">
        <v>0</v>
      </c>
      <c r="K192" s="6">
        <v>0</v>
      </c>
      <c r="L192" s="6">
        <v>0</v>
      </c>
      <c r="M192" s="6">
        <v>0</v>
      </c>
      <c r="N192" s="6">
        <v>0</v>
      </c>
      <c r="O192" s="6">
        <v>0</v>
      </c>
      <c r="P192" s="6">
        <v>0</v>
      </c>
      <c r="Q192" s="32">
        <v>0</v>
      </c>
      <c r="R192" s="32">
        <v>0</v>
      </c>
      <c r="S192" s="6">
        <v>0</v>
      </c>
      <c r="T192" s="6">
        <v>0</v>
      </c>
      <c r="U192" s="6">
        <v>0</v>
      </c>
      <c r="V192" s="6">
        <f t="shared" si="58"/>
        <v>0</v>
      </c>
      <c r="W192" s="37">
        <f>'[1]L02'!C1218</f>
        <v>0</v>
      </c>
      <c r="X192" s="38">
        <f t="shared" si="59"/>
        <v>0</v>
      </c>
      <c r="Y192" s="36">
        <v>0</v>
      </c>
    </row>
    <row r="193" spans="1:25" ht="16.5" customHeight="1">
      <c r="A193" s="8">
        <v>21905</v>
      </c>
      <c r="B193" s="35" t="s">
        <v>255</v>
      </c>
      <c r="C193" s="6">
        <v>0</v>
      </c>
      <c r="D193" s="6">
        <f t="shared" si="57"/>
        <v>0</v>
      </c>
      <c r="E193" s="6">
        <v>0</v>
      </c>
      <c r="F193" s="6">
        <v>0</v>
      </c>
      <c r="G193" s="32">
        <v>0</v>
      </c>
      <c r="H193" s="32">
        <v>0</v>
      </c>
      <c r="I193" s="32">
        <v>0</v>
      </c>
      <c r="J193" s="32">
        <v>0</v>
      </c>
      <c r="K193" s="6">
        <v>0</v>
      </c>
      <c r="L193" s="6">
        <v>0</v>
      </c>
      <c r="M193" s="6">
        <v>0</v>
      </c>
      <c r="N193" s="6">
        <v>0</v>
      </c>
      <c r="O193" s="6">
        <v>0</v>
      </c>
      <c r="P193" s="6">
        <v>0</v>
      </c>
      <c r="Q193" s="32">
        <v>0</v>
      </c>
      <c r="R193" s="32">
        <v>0</v>
      </c>
      <c r="S193" s="6">
        <v>0</v>
      </c>
      <c r="T193" s="6">
        <v>0</v>
      </c>
      <c r="U193" s="6">
        <v>0</v>
      </c>
      <c r="V193" s="6">
        <f t="shared" si="58"/>
        <v>0</v>
      </c>
      <c r="W193" s="37">
        <f>'[1]L02'!C1219</f>
        <v>0</v>
      </c>
      <c r="X193" s="38">
        <f t="shared" si="59"/>
        <v>0</v>
      </c>
      <c r="Y193" s="36">
        <v>0</v>
      </c>
    </row>
    <row r="194" spans="1:25" ht="16.5" customHeight="1">
      <c r="A194" s="8">
        <v>21906</v>
      </c>
      <c r="B194" s="35" t="s">
        <v>211</v>
      </c>
      <c r="C194" s="6">
        <v>0</v>
      </c>
      <c r="D194" s="6">
        <f t="shared" si="57"/>
        <v>0</v>
      </c>
      <c r="E194" s="6">
        <v>0</v>
      </c>
      <c r="F194" s="6">
        <v>0</v>
      </c>
      <c r="G194" s="32">
        <v>0</v>
      </c>
      <c r="H194" s="32">
        <v>0</v>
      </c>
      <c r="I194" s="32">
        <v>0</v>
      </c>
      <c r="J194" s="32">
        <v>0</v>
      </c>
      <c r="K194" s="6">
        <v>0</v>
      </c>
      <c r="L194" s="6">
        <v>0</v>
      </c>
      <c r="M194" s="6">
        <v>0</v>
      </c>
      <c r="N194" s="6">
        <v>0</v>
      </c>
      <c r="O194" s="6">
        <v>0</v>
      </c>
      <c r="P194" s="6">
        <v>0</v>
      </c>
      <c r="Q194" s="32">
        <v>0</v>
      </c>
      <c r="R194" s="32">
        <v>0</v>
      </c>
      <c r="S194" s="6">
        <v>0</v>
      </c>
      <c r="T194" s="6">
        <v>0</v>
      </c>
      <c r="U194" s="6">
        <v>0</v>
      </c>
      <c r="V194" s="6">
        <f t="shared" si="58"/>
        <v>0</v>
      </c>
      <c r="W194" s="37">
        <f>'[1]L02'!C1220</f>
        <v>0</v>
      </c>
      <c r="X194" s="38">
        <f t="shared" si="59"/>
        <v>0</v>
      </c>
      <c r="Y194" s="36">
        <v>0</v>
      </c>
    </row>
    <row r="195" spans="1:25" ht="16.5" customHeight="1">
      <c r="A195" s="8">
        <v>21907</v>
      </c>
      <c r="B195" s="35" t="s">
        <v>256</v>
      </c>
      <c r="C195" s="6">
        <v>0</v>
      </c>
      <c r="D195" s="6">
        <f t="shared" si="57"/>
        <v>0</v>
      </c>
      <c r="E195" s="6">
        <v>0</v>
      </c>
      <c r="F195" s="6">
        <v>0</v>
      </c>
      <c r="G195" s="32">
        <v>0</v>
      </c>
      <c r="H195" s="32">
        <v>0</v>
      </c>
      <c r="I195" s="32">
        <v>0</v>
      </c>
      <c r="J195" s="32">
        <v>0</v>
      </c>
      <c r="K195" s="6">
        <v>0</v>
      </c>
      <c r="L195" s="6">
        <v>0</v>
      </c>
      <c r="M195" s="6">
        <v>0</v>
      </c>
      <c r="N195" s="6">
        <v>0</v>
      </c>
      <c r="O195" s="6">
        <v>0</v>
      </c>
      <c r="P195" s="6">
        <v>0</v>
      </c>
      <c r="Q195" s="32">
        <v>0</v>
      </c>
      <c r="R195" s="32">
        <v>0</v>
      </c>
      <c r="S195" s="6">
        <v>0</v>
      </c>
      <c r="T195" s="6">
        <v>0</v>
      </c>
      <c r="U195" s="6">
        <v>0</v>
      </c>
      <c r="V195" s="6">
        <f t="shared" si="58"/>
        <v>0</v>
      </c>
      <c r="W195" s="37">
        <f>'[1]L02'!C1221</f>
        <v>0</v>
      </c>
      <c r="X195" s="38">
        <f t="shared" si="59"/>
        <v>0</v>
      </c>
      <c r="Y195" s="36">
        <v>0</v>
      </c>
    </row>
    <row r="196" spans="1:25" ht="16.5" customHeight="1">
      <c r="A196" s="8">
        <v>21908</v>
      </c>
      <c r="B196" s="35" t="s">
        <v>257</v>
      </c>
      <c r="C196" s="6">
        <v>0</v>
      </c>
      <c r="D196" s="6">
        <f t="shared" si="57"/>
        <v>0</v>
      </c>
      <c r="E196" s="6">
        <v>0</v>
      </c>
      <c r="F196" s="6">
        <v>0</v>
      </c>
      <c r="G196" s="32">
        <v>0</v>
      </c>
      <c r="H196" s="32">
        <v>0</v>
      </c>
      <c r="I196" s="32">
        <v>0</v>
      </c>
      <c r="J196" s="32">
        <v>0</v>
      </c>
      <c r="K196" s="6">
        <v>0</v>
      </c>
      <c r="L196" s="6">
        <v>0</v>
      </c>
      <c r="M196" s="6">
        <v>0</v>
      </c>
      <c r="N196" s="6">
        <v>0</v>
      </c>
      <c r="O196" s="6">
        <v>0</v>
      </c>
      <c r="P196" s="6">
        <v>0</v>
      </c>
      <c r="Q196" s="32">
        <v>0</v>
      </c>
      <c r="R196" s="32">
        <v>0</v>
      </c>
      <c r="S196" s="6">
        <v>0</v>
      </c>
      <c r="T196" s="6">
        <v>0</v>
      </c>
      <c r="U196" s="6">
        <v>0</v>
      </c>
      <c r="V196" s="6">
        <f t="shared" si="58"/>
        <v>0</v>
      </c>
      <c r="W196" s="37">
        <f>'[1]L02'!C1222</f>
        <v>0</v>
      </c>
      <c r="X196" s="38">
        <f t="shared" si="59"/>
        <v>0</v>
      </c>
      <c r="Y196" s="36">
        <v>0</v>
      </c>
    </row>
    <row r="197" spans="1:25" ht="16.5" customHeight="1">
      <c r="A197" s="8">
        <v>21999</v>
      </c>
      <c r="B197" s="35" t="s">
        <v>258</v>
      </c>
      <c r="C197" s="6">
        <v>0</v>
      </c>
      <c r="D197" s="6">
        <f t="shared" si="57"/>
        <v>0</v>
      </c>
      <c r="E197" s="6">
        <v>0</v>
      </c>
      <c r="F197" s="6">
        <v>0</v>
      </c>
      <c r="G197" s="32">
        <v>0</v>
      </c>
      <c r="H197" s="32">
        <v>0</v>
      </c>
      <c r="I197" s="32">
        <v>0</v>
      </c>
      <c r="J197" s="32">
        <v>0</v>
      </c>
      <c r="K197" s="6">
        <v>0</v>
      </c>
      <c r="L197" s="6">
        <v>0</v>
      </c>
      <c r="M197" s="6">
        <v>0</v>
      </c>
      <c r="N197" s="6">
        <v>0</v>
      </c>
      <c r="O197" s="6">
        <v>0</v>
      </c>
      <c r="P197" s="6">
        <v>0</v>
      </c>
      <c r="Q197" s="32">
        <v>0</v>
      </c>
      <c r="R197" s="32">
        <v>0</v>
      </c>
      <c r="S197" s="6">
        <v>0</v>
      </c>
      <c r="T197" s="6">
        <v>0</v>
      </c>
      <c r="U197" s="6">
        <v>0</v>
      </c>
      <c r="V197" s="6">
        <f t="shared" si="58"/>
        <v>0</v>
      </c>
      <c r="W197" s="37">
        <f>'[1]L02'!C1223</f>
        <v>0</v>
      </c>
      <c r="X197" s="38">
        <f t="shared" si="59"/>
        <v>0</v>
      </c>
      <c r="Y197" s="36">
        <v>0</v>
      </c>
    </row>
    <row r="198" spans="1:25" ht="16.5" customHeight="1">
      <c r="A198" s="8">
        <v>220</v>
      </c>
      <c r="B198" s="33" t="s">
        <v>259</v>
      </c>
      <c r="C198" s="6">
        <f aca="true" t="shared" si="60" ref="C198:Y198">SUM(C199,C201,C203:C206)</f>
        <v>0</v>
      </c>
      <c r="D198" s="6">
        <f t="shared" si="60"/>
        <v>48</v>
      </c>
      <c r="E198" s="6">
        <f t="shared" si="60"/>
        <v>15</v>
      </c>
      <c r="F198" s="6">
        <f t="shared" si="60"/>
        <v>0</v>
      </c>
      <c r="G198" s="32">
        <f t="shared" si="60"/>
        <v>0</v>
      </c>
      <c r="H198" s="32">
        <f t="shared" si="60"/>
        <v>57</v>
      </c>
      <c r="I198" s="32">
        <f t="shared" si="60"/>
        <v>0</v>
      </c>
      <c r="J198" s="32">
        <f t="shared" si="60"/>
        <v>0</v>
      </c>
      <c r="K198" s="6">
        <f t="shared" si="60"/>
        <v>5</v>
      </c>
      <c r="L198" s="6">
        <f t="shared" si="60"/>
        <v>0</v>
      </c>
      <c r="M198" s="6">
        <f t="shared" si="60"/>
        <v>0</v>
      </c>
      <c r="N198" s="6">
        <f t="shared" si="60"/>
        <v>0</v>
      </c>
      <c r="O198" s="6">
        <f t="shared" si="60"/>
        <v>0</v>
      </c>
      <c r="P198" s="6">
        <f t="shared" si="60"/>
        <v>0</v>
      </c>
      <c r="Q198" s="32">
        <f t="shared" si="60"/>
        <v>0</v>
      </c>
      <c r="R198" s="32">
        <f t="shared" si="60"/>
        <v>0</v>
      </c>
      <c r="S198" s="6">
        <f t="shared" si="60"/>
        <v>0</v>
      </c>
      <c r="T198" s="6">
        <f t="shared" si="60"/>
        <v>-29</v>
      </c>
      <c r="U198" s="6">
        <f t="shared" si="60"/>
        <v>0</v>
      </c>
      <c r="V198" s="6">
        <f t="shared" si="60"/>
        <v>48</v>
      </c>
      <c r="W198" s="37">
        <f t="shared" si="60"/>
        <v>10</v>
      </c>
      <c r="X198" s="6">
        <f t="shared" si="60"/>
        <v>38</v>
      </c>
      <c r="Y198" s="6">
        <f t="shared" si="60"/>
        <v>38</v>
      </c>
    </row>
    <row r="199" spans="1:25" ht="16.5" customHeight="1">
      <c r="A199" s="8">
        <v>22001</v>
      </c>
      <c r="B199" s="35" t="s">
        <v>260</v>
      </c>
      <c r="C199" s="37">
        <v>0</v>
      </c>
      <c r="D199" s="6">
        <f aca="true" t="shared" si="61" ref="D199:D206">SUM(E199:U199)</f>
        <v>5</v>
      </c>
      <c r="E199" s="37">
        <v>0</v>
      </c>
      <c r="F199" s="37">
        <v>0</v>
      </c>
      <c r="G199" s="42">
        <v>0</v>
      </c>
      <c r="H199" s="42">
        <v>0</v>
      </c>
      <c r="I199" s="42">
        <v>0</v>
      </c>
      <c r="J199" s="42">
        <v>0</v>
      </c>
      <c r="K199" s="37">
        <v>5</v>
      </c>
      <c r="L199" s="37">
        <v>0</v>
      </c>
      <c r="M199" s="37">
        <v>0</v>
      </c>
      <c r="N199" s="37">
        <v>0</v>
      </c>
      <c r="O199" s="37">
        <v>0</v>
      </c>
      <c r="P199" s="37">
        <v>0</v>
      </c>
      <c r="Q199" s="42">
        <v>0</v>
      </c>
      <c r="R199" s="42">
        <v>0</v>
      </c>
      <c r="S199" s="37">
        <v>0</v>
      </c>
      <c r="T199" s="37">
        <v>0</v>
      </c>
      <c r="U199" s="37">
        <v>0</v>
      </c>
      <c r="V199" s="38">
        <f aca="true" t="shared" si="62" ref="V199:V206">C199+D199</f>
        <v>5</v>
      </c>
      <c r="W199" s="6">
        <f>'[1]L02'!C1225</f>
        <v>5</v>
      </c>
      <c r="X199" s="34">
        <f aca="true" t="shared" si="63" ref="X199:X206">V199-W199</f>
        <v>0</v>
      </c>
      <c r="Y199" s="37">
        <v>0</v>
      </c>
    </row>
    <row r="200" spans="1:25" ht="16.5" customHeight="1">
      <c r="A200" s="8">
        <v>2200120</v>
      </c>
      <c r="B200" s="46" t="s">
        <v>261</v>
      </c>
      <c r="C200" s="6">
        <v>0</v>
      </c>
      <c r="D200" s="34">
        <f t="shared" si="61"/>
        <v>0</v>
      </c>
      <c r="E200" s="6">
        <v>0</v>
      </c>
      <c r="F200" s="6">
        <v>0</v>
      </c>
      <c r="G200" s="32">
        <v>0</v>
      </c>
      <c r="H200" s="32">
        <v>0</v>
      </c>
      <c r="I200" s="32">
        <v>0</v>
      </c>
      <c r="J200" s="32">
        <v>0</v>
      </c>
      <c r="K200" s="6">
        <v>0</v>
      </c>
      <c r="L200" s="6">
        <v>0</v>
      </c>
      <c r="M200" s="6">
        <v>0</v>
      </c>
      <c r="N200" s="6">
        <v>0</v>
      </c>
      <c r="O200" s="6">
        <v>0</v>
      </c>
      <c r="P200" s="6">
        <v>0</v>
      </c>
      <c r="Q200" s="32">
        <v>0</v>
      </c>
      <c r="R200" s="32">
        <v>0</v>
      </c>
      <c r="S200" s="6">
        <v>0</v>
      </c>
      <c r="T200" s="6">
        <v>0</v>
      </c>
      <c r="U200" s="6">
        <v>0</v>
      </c>
      <c r="V200" s="38">
        <f t="shared" si="62"/>
        <v>0</v>
      </c>
      <c r="W200" s="6">
        <f>'[1]L02'!C1243</f>
        <v>0</v>
      </c>
      <c r="X200" s="34">
        <f t="shared" si="63"/>
        <v>0</v>
      </c>
      <c r="Y200" s="6">
        <v>0</v>
      </c>
    </row>
    <row r="201" spans="1:25" ht="16.5" customHeight="1">
      <c r="A201" s="8">
        <v>22002</v>
      </c>
      <c r="B201" s="35" t="s">
        <v>262</v>
      </c>
      <c r="C201" s="36">
        <v>0</v>
      </c>
      <c r="D201" s="6">
        <f t="shared" si="61"/>
        <v>28</v>
      </c>
      <c r="E201" s="36">
        <v>0</v>
      </c>
      <c r="F201" s="36">
        <v>0</v>
      </c>
      <c r="G201" s="43">
        <v>0</v>
      </c>
      <c r="H201" s="43">
        <v>57</v>
      </c>
      <c r="I201" s="43">
        <v>0</v>
      </c>
      <c r="J201" s="43">
        <v>0</v>
      </c>
      <c r="K201" s="36">
        <v>0</v>
      </c>
      <c r="L201" s="36">
        <v>0</v>
      </c>
      <c r="M201" s="36">
        <v>0</v>
      </c>
      <c r="N201" s="36">
        <v>0</v>
      </c>
      <c r="O201" s="36">
        <v>0</v>
      </c>
      <c r="P201" s="36">
        <v>0</v>
      </c>
      <c r="Q201" s="43">
        <v>0</v>
      </c>
      <c r="R201" s="43">
        <v>0</v>
      </c>
      <c r="S201" s="36">
        <v>0</v>
      </c>
      <c r="T201" s="36">
        <v>-29</v>
      </c>
      <c r="U201" s="36">
        <v>0</v>
      </c>
      <c r="V201" s="6">
        <f t="shared" si="62"/>
        <v>28</v>
      </c>
      <c r="W201" s="36">
        <f>'[1]L02'!C1246</f>
        <v>0</v>
      </c>
      <c r="X201" s="6">
        <f t="shared" si="63"/>
        <v>28</v>
      </c>
      <c r="Y201" s="36">
        <v>28</v>
      </c>
    </row>
    <row r="202" spans="1:25" ht="16.5" customHeight="1">
      <c r="A202" s="8">
        <v>2200214</v>
      </c>
      <c r="B202" s="35" t="s">
        <v>263</v>
      </c>
      <c r="C202" s="6">
        <v>0</v>
      </c>
      <c r="D202" s="6">
        <f t="shared" si="61"/>
        <v>28</v>
      </c>
      <c r="E202" s="6">
        <v>0</v>
      </c>
      <c r="F202" s="6">
        <v>0</v>
      </c>
      <c r="G202" s="32">
        <v>0</v>
      </c>
      <c r="H202" s="32">
        <v>52</v>
      </c>
      <c r="I202" s="32">
        <v>0</v>
      </c>
      <c r="J202" s="32">
        <v>0</v>
      </c>
      <c r="K202" s="6">
        <v>0</v>
      </c>
      <c r="L202" s="6">
        <v>0</v>
      </c>
      <c r="M202" s="6">
        <v>0</v>
      </c>
      <c r="N202" s="6">
        <v>0</v>
      </c>
      <c r="O202" s="6">
        <v>0</v>
      </c>
      <c r="P202" s="6">
        <v>0</v>
      </c>
      <c r="Q202" s="32">
        <v>0</v>
      </c>
      <c r="R202" s="32">
        <v>0</v>
      </c>
      <c r="S202" s="6">
        <v>0</v>
      </c>
      <c r="T202" s="6">
        <v>-24</v>
      </c>
      <c r="U202" s="6">
        <v>0</v>
      </c>
      <c r="V202" s="6">
        <f t="shared" si="62"/>
        <v>28</v>
      </c>
      <c r="W202" s="6">
        <f>'[1]L02'!C1260</f>
        <v>0</v>
      </c>
      <c r="X202" s="6">
        <f t="shared" si="63"/>
        <v>28</v>
      </c>
      <c r="Y202" s="6">
        <v>28</v>
      </c>
    </row>
    <row r="203" spans="1:25" ht="16.5" customHeight="1">
      <c r="A203" s="8">
        <v>22003</v>
      </c>
      <c r="B203" s="35" t="s">
        <v>264</v>
      </c>
      <c r="C203" s="6">
        <v>0</v>
      </c>
      <c r="D203" s="6">
        <f t="shared" si="61"/>
        <v>0</v>
      </c>
      <c r="E203" s="6">
        <v>0</v>
      </c>
      <c r="F203" s="6">
        <v>0</v>
      </c>
      <c r="G203" s="32">
        <v>0</v>
      </c>
      <c r="H203" s="32">
        <v>0</v>
      </c>
      <c r="I203" s="32">
        <v>0</v>
      </c>
      <c r="J203" s="32">
        <v>0</v>
      </c>
      <c r="K203" s="6">
        <v>0</v>
      </c>
      <c r="L203" s="6">
        <v>0</v>
      </c>
      <c r="M203" s="6">
        <v>0</v>
      </c>
      <c r="N203" s="6">
        <v>0</v>
      </c>
      <c r="O203" s="6">
        <v>0</v>
      </c>
      <c r="P203" s="6">
        <v>0</v>
      </c>
      <c r="Q203" s="32">
        <v>0</v>
      </c>
      <c r="R203" s="32">
        <v>0</v>
      </c>
      <c r="S203" s="6">
        <v>0</v>
      </c>
      <c r="T203" s="6">
        <v>0</v>
      </c>
      <c r="U203" s="6">
        <v>0</v>
      </c>
      <c r="V203" s="6">
        <f t="shared" si="62"/>
        <v>0</v>
      </c>
      <c r="W203" s="6">
        <f>'[1]L02'!C1266</f>
        <v>0</v>
      </c>
      <c r="X203" s="6">
        <f t="shared" si="63"/>
        <v>0</v>
      </c>
      <c r="Y203" s="6">
        <v>0</v>
      </c>
    </row>
    <row r="204" spans="1:25" ht="16.5" customHeight="1">
      <c r="A204" s="8">
        <v>22004</v>
      </c>
      <c r="B204" s="35" t="s">
        <v>265</v>
      </c>
      <c r="C204" s="6">
        <v>0</v>
      </c>
      <c r="D204" s="6">
        <f t="shared" si="61"/>
        <v>15</v>
      </c>
      <c r="E204" s="6">
        <v>15</v>
      </c>
      <c r="F204" s="6">
        <v>0</v>
      </c>
      <c r="G204" s="32">
        <v>0</v>
      </c>
      <c r="H204" s="32">
        <v>0</v>
      </c>
      <c r="I204" s="32">
        <v>0</v>
      </c>
      <c r="J204" s="32">
        <v>0</v>
      </c>
      <c r="K204" s="6">
        <v>0</v>
      </c>
      <c r="L204" s="6">
        <v>0</v>
      </c>
      <c r="M204" s="6">
        <v>0</v>
      </c>
      <c r="N204" s="6">
        <v>0</v>
      </c>
      <c r="O204" s="6">
        <v>0</v>
      </c>
      <c r="P204" s="6">
        <v>0</v>
      </c>
      <c r="Q204" s="32">
        <v>0</v>
      </c>
      <c r="R204" s="32">
        <v>0</v>
      </c>
      <c r="S204" s="6">
        <v>0</v>
      </c>
      <c r="T204" s="6">
        <v>0</v>
      </c>
      <c r="U204" s="6">
        <v>0</v>
      </c>
      <c r="V204" s="6">
        <f t="shared" si="62"/>
        <v>15</v>
      </c>
      <c r="W204" s="6">
        <f>'[1]L02'!C1275</f>
        <v>5</v>
      </c>
      <c r="X204" s="6">
        <f t="shared" si="63"/>
        <v>10</v>
      </c>
      <c r="Y204" s="6">
        <v>10</v>
      </c>
    </row>
    <row r="205" spans="1:25" ht="16.5" customHeight="1">
      <c r="A205" s="8">
        <v>22005</v>
      </c>
      <c r="B205" s="35" t="s">
        <v>266</v>
      </c>
      <c r="C205" s="37">
        <v>0</v>
      </c>
      <c r="D205" s="6">
        <f t="shared" si="61"/>
        <v>0</v>
      </c>
      <c r="E205" s="6">
        <v>0</v>
      </c>
      <c r="F205" s="6">
        <v>0</v>
      </c>
      <c r="G205" s="32">
        <v>0</v>
      </c>
      <c r="H205" s="32">
        <v>0</v>
      </c>
      <c r="I205" s="32">
        <v>0</v>
      </c>
      <c r="J205" s="32">
        <v>0</v>
      </c>
      <c r="K205" s="6">
        <v>0</v>
      </c>
      <c r="L205" s="6">
        <v>0</v>
      </c>
      <c r="M205" s="6">
        <v>0</v>
      </c>
      <c r="N205" s="6">
        <v>0</v>
      </c>
      <c r="O205" s="6">
        <v>0</v>
      </c>
      <c r="P205" s="6">
        <v>0</v>
      </c>
      <c r="Q205" s="32">
        <v>0</v>
      </c>
      <c r="R205" s="32">
        <v>0</v>
      </c>
      <c r="S205" s="6">
        <v>0</v>
      </c>
      <c r="T205" s="6">
        <v>0</v>
      </c>
      <c r="U205" s="6">
        <v>0</v>
      </c>
      <c r="V205" s="6">
        <f t="shared" si="62"/>
        <v>0</v>
      </c>
      <c r="W205" s="6">
        <f>'[1]L02'!C1288</f>
        <v>0</v>
      </c>
      <c r="X205" s="6">
        <f t="shared" si="63"/>
        <v>0</v>
      </c>
      <c r="Y205" s="6">
        <v>0</v>
      </c>
    </row>
    <row r="206" spans="1:25" ht="16.5" customHeight="1">
      <c r="A206" s="8">
        <v>22099</v>
      </c>
      <c r="B206" s="35" t="s">
        <v>267</v>
      </c>
      <c r="C206" s="6">
        <v>0</v>
      </c>
      <c r="D206" s="6">
        <f t="shared" si="61"/>
        <v>0</v>
      </c>
      <c r="E206" s="6">
        <v>0</v>
      </c>
      <c r="F206" s="6">
        <v>0</v>
      </c>
      <c r="G206" s="32">
        <v>0</v>
      </c>
      <c r="H206" s="32">
        <v>0</v>
      </c>
      <c r="I206" s="32">
        <v>0</v>
      </c>
      <c r="J206" s="32">
        <v>0</v>
      </c>
      <c r="K206" s="6">
        <v>0</v>
      </c>
      <c r="L206" s="6">
        <v>0</v>
      </c>
      <c r="M206" s="6">
        <v>0</v>
      </c>
      <c r="N206" s="6">
        <v>0</v>
      </c>
      <c r="O206" s="6">
        <v>0</v>
      </c>
      <c r="P206" s="38">
        <v>0</v>
      </c>
      <c r="Q206" s="39">
        <v>0</v>
      </c>
      <c r="R206" s="32">
        <v>0</v>
      </c>
      <c r="S206" s="6">
        <v>0</v>
      </c>
      <c r="T206" s="6">
        <v>0</v>
      </c>
      <c r="U206" s="6">
        <v>0</v>
      </c>
      <c r="V206" s="6">
        <f t="shared" si="62"/>
        <v>0</v>
      </c>
      <c r="W206" s="6">
        <f>'[1]L02'!C1304</f>
        <v>0</v>
      </c>
      <c r="X206" s="6">
        <f t="shared" si="63"/>
        <v>0</v>
      </c>
      <c r="Y206" s="6">
        <v>0</v>
      </c>
    </row>
    <row r="207" spans="1:25" ht="16.5" customHeight="1">
      <c r="A207" s="8">
        <v>221</v>
      </c>
      <c r="B207" s="33" t="s">
        <v>268</v>
      </c>
      <c r="C207" s="36">
        <f aca="true" t="shared" si="64" ref="C207:Y207">SUM(C208:C210)</f>
        <v>0</v>
      </c>
      <c r="D207" s="6">
        <f t="shared" si="64"/>
        <v>673</v>
      </c>
      <c r="E207" s="6">
        <f t="shared" si="64"/>
        <v>7</v>
      </c>
      <c r="F207" s="6">
        <f t="shared" si="64"/>
        <v>0</v>
      </c>
      <c r="G207" s="32">
        <f t="shared" si="64"/>
        <v>0</v>
      </c>
      <c r="H207" s="32">
        <f t="shared" si="64"/>
        <v>1560</v>
      </c>
      <c r="I207" s="32">
        <f t="shared" si="64"/>
        <v>0</v>
      </c>
      <c r="J207" s="32">
        <f t="shared" si="64"/>
        <v>0</v>
      </c>
      <c r="K207" s="6">
        <f t="shared" si="64"/>
        <v>-843</v>
      </c>
      <c r="L207" s="6">
        <f t="shared" si="64"/>
        <v>0</v>
      </c>
      <c r="M207" s="6">
        <f t="shared" si="64"/>
        <v>0</v>
      </c>
      <c r="N207" s="6">
        <f t="shared" si="64"/>
        <v>0</v>
      </c>
      <c r="O207" s="6">
        <f t="shared" si="64"/>
        <v>0</v>
      </c>
      <c r="P207" s="6">
        <f t="shared" si="64"/>
        <v>0</v>
      </c>
      <c r="Q207" s="32">
        <f t="shared" si="64"/>
        <v>0</v>
      </c>
      <c r="R207" s="32">
        <f t="shared" si="64"/>
        <v>0</v>
      </c>
      <c r="S207" s="6">
        <f t="shared" si="64"/>
        <v>0</v>
      </c>
      <c r="T207" s="6">
        <f t="shared" si="64"/>
        <v>-51</v>
      </c>
      <c r="U207" s="6">
        <f t="shared" si="64"/>
        <v>0</v>
      </c>
      <c r="V207" s="6">
        <f t="shared" si="64"/>
        <v>673</v>
      </c>
      <c r="W207" s="6">
        <f t="shared" si="64"/>
        <v>665</v>
      </c>
      <c r="X207" s="6">
        <f t="shared" si="64"/>
        <v>8</v>
      </c>
      <c r="Y207" s="6">
        <f t="shared" si="64"/>
        <v>8</v>
      </c>
    </row>
    <row r="208" spans="1:25" ht="16.5" customHeight="1">
      <c r="A208" s="8">
        <v>22101</v>
      </c>
      <c r="B208" s="35" t="s">
        <v>269</v>
      </c>
      <c r="C208" s="6">
        <v>0</v>
      </c>
      <c r="D208" s="6">
        <f>SUM(E208:U208)</f>
        <v>16</v>
      </c>
      <c r="E208" s="6">
        <v>7</v>
      </c>
      <c r="F208" s="6">
        <v>0</v>
      </c>
      <c r="G208" s="32">
        <v>0</v>
      </c>
      <c r="H208" s="32">
        <v>60</v>
      </c>
      <c r="I208" s="32">
        <v>0</v>
      </c>
      <c r="J208" s="32">
        <v>0</v>
      </c>
      <c r="K208" s="6">
        <v>0</v>
      </c>
      <c r="L208" s="6">
        <v>0</v>
      </c>
      <c r="M208" s="6">
        <v>0</v>
      </c>
      <c r="N208" s="6">
        <v>0</v>
      </c>
      <c r="O208" s="6">
        <v>0</v>
      </c>
      <c r="P208" s="6">
        <v>0</v>
      </c>
      <c r="Q208" s="32">
        <v>0</v>
      </c>
      <c r="R208" s="32">
        <v>0</v>
      </c>
      <c r="S208" s="6">
        <v>0</v>
      </c>
      <c r="T208" s="6">
        <v>-51</v>
      </c>
      <c r="U208" s="6">
        <v>0</v>
      </c>
      <c r="V208" s="6">
        <f>C208+D208</f>
        <v>16</v>
      </c>
      <c r="W208" s="6">
        <f>'[1]L02'!C1306</f>
        <v>8</v>
      </c>
      <c r="X208" s="6">
        <f>V208-W208</f>
        <v>8</v>
      </c>
      <c r="Y208" s="6">
        <v>8</v>
      </c>
    </row>
    <row r="209" spans="1:25" ht="16.5" customHeight="1">
      <c r="A209" s="8">
        <v>22102</v>
      </c>
      <c r="B209" s="35" t="s">
        <v>270</v>
      </c>
      <c r="C209" s="6">
        <v>0</v>
      </c>
      <c r="D209" s="6">
        <f>SUM(E209:U209)</f>
        <v>657</v>
      </c>
      <c r="E209" s="6">
        <v>0</v>
      </c>
      <c r="F209" s="6">
        <v>0</v>
      </c>
      <c r="G209" s="32">
        <v>0</v>
      </c>
      <c r="H209" s="32">
        <v>1500</v>
      </c>
      <c r="I209" s="32">
        <v>0</v>
      </c>
      <c r="J209" s="32">
        <v>0</v>
      </c>
      <c r="K209" s="6">
        <v>-843</v>
      </c>
      <c r="L209" s="6">
        <v>0</v>
      </c>
      <c r="M209" s="6">
        <v>0</v>
      </c>
      <c r="N209" s="6">
        <v>0</v>
      </c>
      <c r="O209" s="6">
        <v>0</v>
      </c>
      <c r="P209" s="6">
        <v>0</v>
      </c>
      <c r="Q209" s="32">
        <v>0</v>
      </c>
      <c r="R209" s="32">
        <v>0</v>
      </c>
      <c r="S209" s="6">
        <v>0</v>
      </c>
      <c r="T209" s="6">
        <v>0</v>
      </c>
      <c r="U209" s="6">
        <v>0</v>
      </c>
      <c r="V209" s="6">
        <f>C209+D209</f>
        <v>657</v>
      </c>
      <c r="W209" s="6">
        <f>'[1]L02'!C1315</f>
        <v>657</v>
      </c>
      <c r="X209" s="6">
        <f>V209-W209</f>
        <v>0</v>
      </c>
      <c r="Y209" s="6">
        <v>0</v>
      </c>
    </row>
    <row r="210" spans="1:25" ht="16.5" customHeight="1">
      <c r="A210" s="8">
        <v>22103</v>
      </c>
      <c r="B210" s="35" t="s">
        <v>271</v>
      </c>
      <c r="C210" s="6">
        <v>0</v>
      </c>
      <c r="D210" s="6">
        <f>SUM(E210:U210)</f>
        <v>0</v>
      </c>
      <c r="E210" s="6">
        <v>0</v>
      </c>
      <c r="F210" s="6">
        <v>0</v>
      </c>
      <c r="G210" s="32">
        <v>0</v>
      </c>
      <c r="H210" s="42">
        <v>0</v>
      </c>
      <c r="I210" s="32">
        <v>0</v>
      </c>
      <c r="J210" s="32">
        <v>0</v>
      </c>
      <c r="K210" s="6">
        <v>0</v>
      </c>
      <c r="L210" s="6">
        <v>0</v>
      </c>
      <c r="M210" s="6">
        <v>0</v>
      </c>
      <c r="N210" s="6">
        <v>0</v>
      </c>
      <c r="O210" s="6">
        <v>0</v>
      </c>
      <c r="P210" s="6">
        <v>0</v>
      </c>
      <c r="Q210" s="32">
        <v>0</v>
      </c>
      <c r="R210" s="32">
        <v>0</v>
      </c>
      <c r="S210" s="6">
        <v>0</v>
      </c>
      <c r="T210" s="6">
        <v>0</v>
      </c>
      <c r="U210" s="6">
        <v>0</v>
      </c>
      <c r="V210" s="6">
        <f>C210+D210</f>
        <v>0</v>
      </c>
      <c r="W210" s="6">
        <f>'[1]L02'!C1319</f>
        <v>0</v>
      </c>
      <c r="X210" s="6">
        <f>V210-W210</f>
        <v>0</v>
      </c>
      <c r="Y210" s="6">
        <v>0</v>
      </c>
    </row>
    <row r="211" spans="1:25" ht="16.5" customHeight="1">
      <c r="A211" s="8">
        <v>222</v>
      </c>
      <c r="B211" s="33" t="s">
        <v>272</v>
      </c>
      <c r="C211" s="6">
        <f aca="true" t="shared" si="65" ref="C211:Y211">SUM(C212:C216)</f>
        <v>0</v>
      </c>
      <c r="D211" s="6">
        <f t="shared" si="65"/>
        <v>0</v>
      </c>
      <c r="E211" s="6">
        <f t="shared" si="65"/>
        <v>0</v>
      </c>
      <c r="F211" s="6">
        <f t="shared" si="65"/>
        <v>0</v>
      </c>
      <c r="G211" s="32">
        <f t="shared" si="65"/>
        <v>0</v>
      </c>
      <c r="H211" s="32">
        <f t="shared" si="65"/>
        <v>0</v>
      </c>
      <c r="I211" s="32">
        <f t="shared" si="65"/>
        <v>0</v>
      </c>
      <c r="J211" s="32">
        <f t="shared" si="65"/>
        <v>0</v>
      </c>
      <c r="K211" s="6">
        <f t="shared" si="65"/>
        <v>0</v>
      </c>
      <c r="L211" s="6">
        <f t="shared" si="65"/>
        <v>0</v>
      </c>
      <c r="M211" s="6">
        <f t="shared" si="65"/>
        <v>0</v>
      </c>
      <c r="N211" s="6">
        <f t="shared" si="65"/>
        <v>0</v>
      </c>
      <c r="O211" s="6">
        <f t="shared" si="65"/>
        <v>0</v>
      </c>
      <c r="P211" s="6">
        <f t="shared" si="65"/>
        <v>0</v>
      </c>
      <c r="Q211" s="32">
        <f t="shared" si="65"/>
        <v>0</v>
      </c>
      <c r="R211" s="32">
        <f t="shared" si="65"/>
        <v>0</v>
      </c>
      <c r="S211" s="6">
        <f t="shared" si="65"/>
        <v>0</v>
      </c>
      <c r="T211" s="6">
        <f t="shared" si="65"/>
        <v>0</v>
      </c>
      <c r="U211" s="6">
        <f t="shared" si="65"/>
        <v>0</v>
      </c>
      <c r="V211" s="6">
        <f t="shared" si="65"/>
        <v>0</v>
      </c>
      <c r="W211" s="6">
        <f t="shared" si="65"/>
        <v>0</v>
      </c>
      <c r="X211" s="6">
        <f t="shared" si="65"/>
        <v>0</v>
      </c>
      <c r="Y211" s="6">
        <f t="shared" si="65"/>
        <v>0</v>
      </c>
    </row>
    <row r="212" spans="1:25" ht="16.5" customHeight="1">
      <c r="A212" s="8">
        <v>22201</v>
      </c>
      <c r="B212" s="35" t="s">
        <v>273</v>
      </c>
      <c r="C212" s="6">
        <v>0</v>
      </c>
      <c r="D212" s="6">
        <f aca="true" t="shared" si="66" ref="D212:D217">SUM(E212:U212)</f>
        <v>0</v>
      </c>
      <c r="E212" s="6">
        <v>0</v>
      </c>
      <c r="F212" s="6">
        <v>0</v>
      </c>
      <c r="G212" s="32">
        <v>0</v>
      </c>
      <c r="H212" s="43">
        <v>0</v>
      </c>
      <c r="I212" s="32">
        <v>0</v>
      </c>
      <c r="J212" s="32">
        <v>0</v>
      </c>
      <c r="K212" s="6">
        <v>0</v>
      </c>
      <c r="L212" s="6">
        <v>0</v>
      </c>
      <c r="M212" s="6">
        <v>0</v>
      </c>
      <c r="N212" s="6">
        <v>0</v>
      </c>
      <c r="O212" s="6">
        <v>0</v>
      </c>
      <c r="P212" s="6">
        <v>0</v>
      </c>
      <c r="Q212" s="32">
        <v>0</v>
      </c>
      <c r="R212" s="32">
        <v>0</v>
      </c>
      <c r="S212" s="6">
        <v>0</v>
      </c>
      <c r="T212" s="6">
        <v>0</v>
      </c>
      <c r="U212" s="6">
        <v>0</v>
      </c>
      <c r="V212" s="6">
        <f aca="true" t="shared" si="67" ref="V212:V217">C212+D212</f>
        <v>0</v>
      </c>
      <c r="W212" s="6">
        <f>'[1]L02'!C1323</f>
        <v>0</v>
      </c>
      <c r="X212" s="6">
        <f aca="true" t="shared" si="68" ref="X212:X217">V212-W212</f>
        <v>0</v>
      </c>
      <c r="Y212" s="6">
        <v>0</v>
      </c>
    </row>
    <row r="213" spans="1:25" ht="16.5" customHeight="1">
      <c r="A213" s="8">
        <v>22202</v>
      </c>
      <c r="B213" s="35" t="s">
        <v>274</v>
      </c>
      <c r="C213" s="6">
        <v>0</v>
      </c>
      <c r="D213" s="6">
        <f t="shared" si="66"/>
        <v>0</v>
      </c>
      <c r="E213" s="6">
        <v>0</v>
      </c>
      <c r="F213" s="6">
        <v>0</v>
      </c>
      <c r="G213" s="32">
        <v>0</v>
      </c>
      <c r="H213" s="32">
        <v>0</v>
      </c>
      <c r="I213" s="32">
        <v>0</v>
      </c>
      <c r="J213" s="32">
        <v>0</v>
      </c>
      <c r="K213" s="6">
        <v>0</v>
      </c>
      <c r="L213" s="6">
        <v>0</v>
      </c>
      <c r="M213" s="6">
        <v>0</v>
      </c>
      <c r="N213" s="6">
        <v>0</v>
      </c>
      <c r="O213" s="6">
        <v>0</v>
      </c>
      <c r="P213" s="37">
        <v>0</v>
      </c>
      <c r="Q213" s="32">
        <v>0</v>
      </c>
      <c r="R213" s="32">
        <v>0</v>
      </c>
      <c r="S213" s="6">
        <v>0</v>
      </c>
      <c r="T213" s="6">
        <v>0</v>
      </c>
      <c r="U213" s="6">
        <v>0</v>
      </c>
      <c r="V213" s="6">
        <f t="shared" si="67"/>
        <v>0</v>
      </c>
      <c r="W213" s="6">
        <f>'[1]L02'!C1338</f>
        <v>0</v>
      </c>
      <c r="X213" s="6">
        <f t="shared" si="68"/>
        <v>0</v>
      </c>
      <c r="Y213" s="6">
        <v>0</v>
      </c>
    </row>
    <row r="214" spans="1:25" ht="16.5" customHeight="1">
      <c r="A214" s="8">
        <v>22203</v>
      </c>
      <c r="B214" s="35" t="s">
        <v>275</v>
      </c>
      <c r="C214" s="6">
        <v>0</v>
      </c>
      <c r="D214" s="6">
        <f t="shared" si="66"/>
        <v>0</v>
      </c>
      <c r="E214" s="6">
        <v>0</v>
      </c>
      <c r="F214" s="6">
        <v>0</v>
      </c>
      <c r="G214" s="32">
        <v>0</v>
      </c>
      <c r="H214" s="32">
        <v>0</v>
      </c>
      <c r="I214" s="32">
        <v>0</v>
      </c>
      <c r="J214" s="32">
        <v>0</v>
      </c>
      <c r="K214" s="6">
        <v>0</v>
      </c>
      <c r="L214" s="6">
        <v>0</v>
      </c>
      <c r="M214" s="6">
        <v>0</v>
      </c>
      <c r="N214" s="6">
        <v>0</v>
      </c>
      <c r="O214" s="38">
        <v>0</v>
      </c>
      <c r="P214" s="6">
        <v>0</v>
      </c>
      <c r="Q214" s="32">
        <v>0</v>
      </c>
      <c r="R214" s="32">
        <v>0</v>
      </c>
      <c r="S214" s="6">
        <v>0</v>
      </c>
      <c r="T214" s="6">
        <v>0</v>
      </c>
      <c r="U214" s="6">
        <v>0</v>
      </c>
      <c r="V214" s="6">
        <f t="shared" si="67"/>
        <v>0</v>
      </c>
      <c r="W214" s="6">
        <f>'[1]L02'!C1352</f>
        <v>0</v>
      </c>
      <c r="X214" s="6">
        <f t="shared" si="68"/>
        <v>0</v>
      </c>
      <c r="Y214" s="6">
        <v>0</v>
      </c>
    </row>
    <row r="215" spans="1:25" ht="16.5" customHeight="1">
      <c r="A215" s="8">
        <v>22204</v>
      </c>
      <c r="B215" s="35" t="s">
        <v>276</v>
      </c>
      <c r="C215" s="37">
        <v>0</v>
      </c>
      <c r="D215" s="6">
        <f t="shared" si="66"/>
        <v>0</v>
      </c>
      <c r="E215" s="6">
        <v>0</v>
      </c>
      <c r="F215" s="6">
        <v>0</v>
      </c>
      <c r="G215" s="32">
        <v>0</v>
      </c>
      <c r="H215" s="32">
        <v>0</v>
      </c>
      <c r="I215" s="32">
        <v>0</v>
      </c>
      <c r="J215" s="32">
        <v>0</v>
      </c>
      <c r="K215" s="6">
        <v>0</v>
      </c>
      <c r="L215" s="6">
        <v>0</v>
      </c>
      <c r="M215" s="6">
        <v>0</v>
      </c>
      <c r="N215" s="6">
        <v>0</v>
      </c>
      <c r="O215" s="6">
        <v>0</v>
      </c>
      <c r="P215" s="36">
        <v>0</v>
      </c>
      <c r="Q215" s="32">
        <v>0</v>
      </c>
      <c r="R215" s="32">
        <v>0</v>
      </c>
      <c r="S215" s="6">
        <v>0</v>
      </c>
      <c r="T215" s="6">
        <v>0</v>
      </c>
      <c r="U215" s="6">
        <v>0</v>
      </c>
      <c r="V215" s="6">
        <f t="shared" si="67"/>
        <v>0</v>
      </c>
      <c r="W215" s="6">
        <f>'[1]L02'!C1358</f>
        <v>0</v>
      </c>
      <c r="X215" s="6">
        <f t="shared" si="68"/>
        <v>0</v>
      </c>
      <c r="Y215" s="6">
        <v>0</v>
      </c>
    </row>
    <row r="216" spans="1:25" ht="16.5" customHeight="1">
      <c r="A216" s="8">
        <v>22205</v>
      </c>
      <c r="B216" s="35" t="s">
        <v>277</v>
      </c>
      <c r="C216" s="6">
        <v>0</v>
      </c>
      <c r="D216" s="34">
        <f t="shared" si="66"/>
        <v>0</v>
      </c>
      <c r="E216" s="6">
        <v>0</v>
      </c>
      <c r="F216" s="6">
        <v>0</v>
      </c>
      <c r="G216" s="32">
        <v>0</v>
      </c>
      <c r="H216" s="32">
        <v>0</v>
      </c>
      <c r="I216" s="32">
        <v>0</v>
      </c>
      <c r="J216" s="32">
        <v>0</v>
      </c>
      <c r="K216" s="6">
        <v>0</v>
      </c>
      <c r="L216" s="6">
        <v>0</v>
      </c>
      <c r="M216" s="6">
        <v>0</v>
      </c>
      <c r="N216" s="6">
        <v>0</v>
      </c>
      <c r="O216" s="6">
        <v>0</v>
      </c>
      <c r="P216" s="6">
        <v>0</v>
      </c>
      <c r="Q216" s="32">
        <v>0</v>
      </c>
      <c r="R216" s="32">
        <v>0</v>
      </c>
      <c r="S216" s="6">
        <v>0</v>
      </c>
      <c r="T216" s="6">
        <v>0</v>
      </c>
      <c r="U216" s="6">
        <v>0</v>
      </c>
      <c r="V216" s="6">
        <f t="shared" si="67"/>
        <v>0</v>
      </c>
      <c r="W216" s="6">
        <f>'[1]L02'!C1364</f>
        <v>0</v>
      </c>
      <c r="X216" s="6">
        <f t="shared" si="68"/>
        <v>0</v>
      </c>
      <c r="Y216" s="6">
        <v>0</v>
      </c>
    </row>
    <row r="217" spans="1:25" ht="16.5" customHeight="1">
      <c r="A217" s="8">
        <v>227</v>
      </c>
      <c r="B217" s="33" t="s">
        <v>278</v>
      </c>
      <c r="C217" s="36">
        <v>3420</v>
      </c>
      <c r="D217" s="6">
        <f t="shared" si="66"/>
        <v>-3420</v>
      </c>
      <c r="E217" s="6">
        <v>0</v>
      </c>
      <c r="F217" s="6">
        <v>0</v>
      </c>
      <c r="G217" s="32">
        <v>0</v>
      </c>
      <c r="H217" s="32">
        <v>0</v>
      </c>
      <c r="I217" s="32">
        <v>0</v>
      </c>
      <c r="J217" s="32">
        <v>-3420</v>
      </c>
      <c r="K217" s="6">
        <v>0</v>
      </c>
      <c r="L217" s="6">
        <v>0</v>
      </c>
      <c r="M217" s="6">
        <v>0</v>
      </c>
      <c r="N217" s="6">
        <v>0</v>
      </c>
      <c r="O217" s="6">
        <v>0</v>
      </c>
      <c r="P217" s="6">
        <v>0</v>
      </c>
      <c r="Q217" s="32">
        <v>0</v>
      </c>
      <c r="R217" s="32">
        <v>0</v>
      </c>
      <c r="S217" s="6">
        <v>0</v>
      </c>
      <c r="T217" s="6">
        <v>0</v>
      </c>
      <c r="U217" s="6">
        <v>0</v>
      </c>
      <c r="V217" s="6">
        <f t="shared" si="67"/>
        <v>0</v>
      </c>
      <c r="W217" s="6">
        <v>0</v>
      </c>
      <c r="X217" s="6">
        <f t="shared" si="68"/>
        <v>0</v>
      </c>
      <c r="Y217" s="6">
        <v>0</v>
      </c>
    </row>
    <row r="218" spans="1:25" ht="16.5" customHeight="1">
      <c r="A218" s="8">
        <v>229</v>
      </c>
      <c r="B218" s="33" t="s">
        <v>279</v>
      </c>
      <c r="C218" s="6">
        <f aca="true" t="shared" si="69" ref="C218:Y218">SUM(C219:C220)</f>
        <v>12216</v>
      </c>
      <c r="D218" s="6">
        <f t="shared" si="69"/>
        <v>-3447</v>
      </c>
      <c r="E218" s="6">
        <f t="shared" si="69"/>
        <v>30</v>
      </c>
      <c r="F218" s="6">
        <f t="shared" si="69"/>
        <v>0</v>
      </c>
      <c r="G218" s="32">
        <f t="shared" si="69"/>
        <v>0</v>
      </c>
      <c r="H218" s="32">
        <f t="shared" si="69"/>
        <v>0</v>
      </c>
      <c r="I218" s="32">
        <f t="shared" si="69"/>
        <v>24022</v>
      </c>
      <c r="J218" s="32">
        <f t="shared" si="69"/>
        <v>0</v>
      </c>
      <c r="K218" s="6">
        <f t="shared" si="69"/>
        <v>-871</v>
      </c>
      <c r="L218" s="6">
        <f t="shared" si="69"/>
        <v>-23951</v>
      </c>
      <c r="M218" s="6">
        <f t="shared" si="69"/>
        <v>0</v>
      </c>
      <c r="N218" s="6">
        <f t="shared" si="69"/>
        <v>3496</v>
      </c>
      <c r="O218" s="6">
        <f t="shared" si="69"/>
        <v>0</v>
      </c>
      <c r="P218" s="6">
        <f t="shared" si="69"/>
        <v>0</v>
      </c>
      <c r="Q218" s="32">
        <f t="shared" si="69"/>
        <v>0</v>
      </c>
      <c r="R218" s="32">
        <f t="shared" si="69"/>
        <v>0</v>
      </c>
      <c r="S218" s="6">
        <f t="shared" si="69"/>
        <v>0</v>
      </c>
      <c r="T218" s="6">
        <f t="shared" si="69"/>
        <v>-6173</v>
      </c>
      <c r="U218" s="6">
        <f t="shared" si="69"/>
        <v>0</v>
      </c>
      <c r="V218" s="6">
        <f t="shared" si="69"/>
        <v>8769</v>
      </c>
      <c r="W218" s="37">
        <f t="shared" si="69"/>
        <v>8769</v>
      </c>
      <c r="X218" s="6">
        <f t="shared" si="69"/>
        <v>0</v>
      </c>
      <c r="Y218" s="6">
        <f t="shared" si="69"/>
        <v>0</v>
      </c>
    </row>
    <row r="219" spans="1:25" ht="16.5" customHeight="1">
      <c r="A219" s="8">
        <v>22902</v>
      </c>
      <c r="B219" s="35" t="s">
        <v>280</v>
      </c>
      <c r="C219" s="6">
        <v>0</v>
      </c>
      <c r="D219" s="6">
        <f aca="true" t="shared" si="70" ref="D219:D226">SUM(E219:U219)</f>
        <v>0</v>
      </c>
      <c r="E219" s="6">
        <v>0</v>
      </c>
      <c r="F219" s="6">
        <v>0</v>
      </c>
      <c r="G219" s="32">
        <v>0</v>
      </c>
      <c r="H219" s="32">
        <v>0</v>
      </c>
      <c r="I219" s="32">
        <v>0</v>
      </c>
      <c r="J219" s="42">
        <v>0</v>
      </c>
      <c r="K219" s="6">
        <v>0</v>
      </c>
      <c r="L219" s="6">
        <v>0</v>
      </c>
      <c r="M219" s="6">
        <v>0</v>
      </c>
      <c r="N219" s="6">
        <v>0</v>
      </c>
      <c r="O219" s="6">
        <v>0</v>
      </c>
      <c r="P219" s="6">
        <v>0</v>
      </c>
      <c r="Q219" s="32">
        <v>0</v>
      </c>
      <c r="R219" s="32">
        <v>0</v>
      </c>
      <c r="S219" s="6">
        <v>0</v>
      </c>
      <c r="T219" s="6">
        <v>0</v>
      </c>
      <c r="U219" s="6">
        <v>0</v>
      </c>
      <c r="V219" s="38">
        <f>C219+D219</f>
        <v>0</v>
      </c>
      <c r="W219" s="6">
        <v>0</v>
      </c>
      <c r="X219" s="34">
        <f>V219-W219</f>
        <v>0</v>
      </c>
      <c r="Y219" s="6">
        <v>0</v>
      </c>
    </row>
    <row r="220" spans="1:25" ht="16.5" customHeight="1">
      <c r="A220" s="49">
        <v>22999</v>
      </c>
      <c r="B220" s="50" t="s">
        <v>281</v>
      </c>
      <c r="C220" s="37">
        <v>12216</v>
      </c>
      <c r="D220" s="37">
        <f t="shared" si="70"/>
        <v>-3447</v>
      </c>
      <c r="E220" s="37">
        <v>30</v>
      </c>
      <c r="F220" s="37">
        <v>0</v>
      </c>
      <c r="G220" s="42">
        <v>0</v>
      </c>
      <c r="H220" s="42">
        <v>0</v>
      </c>
      <c r="I220" s="51">
        <v>24022</v>
      </c>
      <c r="J220" s="32">
        <v>0</v>
      </c>
      <c r="K220" s="40">
        <v>-871</v>
      </c>
      <c r="L220" s="37">
        <v>-23951</v>
      </c>
      <c r="M220" s="37">
        <v>0</v>
      </c>
      <c r="N220" s="37">
        <v>3496</v>
      </c>
      <c r="O220" s="37">
        <v>0</v>
      </c>
      <c r="P220" s="37">
        <v>0</v>
      </c>
      <c r="Q220" s="42">
        <v>0</v>
      </c>
      <c r="R220" s="42">
        <v>0</v>
      </c>
      <c r="S220" s="37">
        <v>0</v>
      </c>
      <c r="T220" s="37">
        <v>-6173</v>
      </c>
      <c r="U220" s="37">
        <v>0</v>
      </c>
      <c r="V220" s="37">
        <f>C220+D220</f>
        <v>8769</v>
      </c>
      <c r="W220" s="37">
        <f>'[1]L02'!C1377</f>
        <v>8769</v>
      </c>
      <c r="X220" s="37">
        <f>V220-W220</f>
        <v>0</v>
      </c>
      <c r="Y220" s="37">
        <v>0</v>
      </c>
    </row>
    <row r="221" spans="1:25" ht="16.5" customHeight="1">
      <c r="A221" s="8">
        <v>232</v>
      </c>
      <c r="B221" s="9" t="s">
        <v>282</v>
      </c>
      <c r="C221" s="6">
        <f>SUM(C222:C223)</f>
        <v>265</v>
      </c>
      <c r="D221" s="6">
        <f t="shared" si="70"/>
        <v>0</v>
      </c>
      <c r="E221" s="6">
        <f aca="true" t="shared" si="71" ref="E221:Y221">SUM(E222:E223)</f>
        <v>0</v>
      </c>
      <c r="F221" s="6">
        <f t="shared" si="71"/>
        <v>0</v>
      </c>
      <c r="G221" s="44">
        <f t="shared" si="71"/>
        <v>0</v>
      </c>
      <c r="H221" s="32">
        <f t="shared" si="71"/>
        <v>0</v>
      </c>
      <c r="I221" s="39">
        <f t="shared" si="71"/>
        <v>0</v>
      </c>
      <c r="J221" s="32">
        <f t="shared" si="71"/>
        <v>0</v>
      </c>
      <c r="K221" s="6">
        <f t="shared" si="71"/>
        <v>0</v>
      </c>
      <c r="L221" s="6">
        <f t="shared" si="71"/>
        <v>0</v>
      </c>
      <c r="M221" s="6">
        <f t="shared" si="71"/>
        <v>0</v>
      </c>
      <c r="N221" s="6">
        <f t="shared" si="71"/>
        <v>0</v>
      </c>
      <c r="O221" s="6">
        <f t="shared" si="71"/>
        <v>0</v>
      </c>
      <c r="P221" s="6">
        <f t="shared" si="71"/>
        <v>0</v>
      </c>
      <c r="Q221" s="6">
        <f t="shared" si="71"/>
        <v>0</v>
      </c>
      <c r="R221" s="6">
        <f t="shared" si="71"/>
        <v>0</v>
      </c>
      <c r="S221" s="6">
        <f t="shared" si="71"/>
        <v>0</v>
      </c>
      <c r="T221" s="6">
        <f t="shared" si="71"/>
        <v>0</v>
      </c>
      <c r="U221" s="6">
        <f t="shared" si="71"/>
        <v>0</v>
      </c>
      <c r="V221" s="6">
        <f t="shared" si="71"/>
        <v>265</v>
      </c>
      <c r="W221" s="6">
        <f t="shared" si="71"/>
        <v>265</v>
      </c>
      <c r="X221" s="6">
        <f t="shared" si="71"/>
        <v>0</v>
      </c>
      <c r="Y221" s="6">
        <f t="shared" si="71"/>
        <v>0</v>
      </c>
    </row>
    <row r="222" spans="1:25" ht="16.5" customHeight="1">
      <c r="A222" s="8">
        <v>23201</v>
      </c>
      <c r="B222" s="10" t="s">
        <v>283</v>
      </c>
      <c r="C222" s="6">
        <v>0</v>
      </c>
      <c r="D222" s="6">
        <f t="shared" si="70"/>
        <v>0</v>
      </c>
      <c r="E222" s="6">
        <v>0</v>
      </c>
      <c r="F222" s="6">
        <v>0</v>
      </c>
      <c r="G222" s="44">
        <v>0</v>
      </c>
      <c r="H222" s="32">
        <v>0</v>
      </c>
      <c r="I222" s="39">
        <v>0</v>
      </c>
      <c r="J222" s="32">
        <v>0</v>
      </c>
      <c r="K222" s="6">
        <v>0</v>
      </c>
      <c r="L222" s="6">
        <v>0</v>
      </c>
      <c r="M222" s="6">
        <v>0</v>
      </c>
      <c r="N222" s="6">
        <v>0</v>
      </c>
      <c r="O222" s="6">
        <v>0</v>
      </c>
      <c r="P222" s="6">
        <v>0</v>
      </c>
      <c r="Q222" s="6">
        <v>0</v>
      </c>
      <c r="R222" s="6">
        <v>0</v>
      </c>
      <c r="S222" s="6">
        <v>0</v>
      </c>
      <c r="T222" s="6">
        <v>0</v>
      </c>
      <c r="U222" s="6">
        <v>0</v>
      </c>
      <c r="V222" s="38">
        <f>C222+D222</f>
        <v>0</v>
      </c>
      <c r="W222" s="6">
        <f>'[1]L02'!C1380</f>
        <v>0</v>
      </c>
      <c r="X222" s="37">
        <f>V222-W222</f>
        <v>0</v>
      </c>
      <c r="Y222" s="6">
        <v>0</v>
      </c>
    </row>
    <row r="223" spans="1:25" ht="16.5" customHeight="1">
      <c r="A223" s="8">
        <v>23202</v>
      </c>
      <c r="B223" s="10" t="s">
        <v>284</v>
      </c>
      <c r="C223" s="6">
        <v>265</v>
      </c>
      <c r="D223" s="6">
        <f t="shared" si="70"/>
        <v>0</v>
      </c>
      <c r="E223" s="6">
        <v>0</v>
      </c>
      <c r="F223" s="6">
        <v>0</v>
      </c>
      <c r="G223" s="44">
        <v>0</v>
      </c>
      <c r="H223" s="32">
        <v>0</v>
      </c>
      <c r="I223" s="39">
        <v>0</v>
      </c>
      <c r="J223" s="32">
        <v>0</v>
      </c>
      <c r="K223" s="6">
        <v>0</v>
      </c>
      <c r="L223" s="6">
        <v>0</v>
      </c>
      <c r="M223" s="6">
        <v>0</v>
      </c>
      <c r="N223" s="6">
        <v>0</v>
      </c>
      <c r="O223" s="6">
        <v>0</v>
      </c>
      <c r="P223" s="6">
        <v>0</v>
      </c>
      <c r="Q223" s="6">
        <v>0</v>
      </c>
      <c r="R223" s="6">
        <v>0</v>
      </c>
      <c r="S223" s="6">
        <v>0</v>
      </c>
      <c r="T223" s="6">
        <v>0</v>
      </c>
      <c r="U223" s="6">
        <v>0</v>
      </c>
      <c r="V223" s="38">
        <f>C223+D223</f>
        <v>265</v>
      </c>
      <c r="W223" s="38">
        <f>'[1]L02'!C1387</f>
        <v>265</v>
      </c>
      <c r="X223" s="6">
        <f>V223-W223</f>
        <v>0</v>
      </c>
      <c r="Y223" s="34">
        <v>0</v>
      </c>
    </row>
    <row r="224" spans="1:25" ht="16.5" customHeight="1">
      <c r="A224" s="8">
        <v>233</v>
      </c>
      <c r="B224" s="9" t="s">
        <v>285</v>
      </c>
      <c r="C224" s="6">
        <f>SUM(C225:C226)</f>
        <v>0</v>
      </c>
      <c r="D224" s="6">
        <f t="shared" si="70"/>
        <v>4</v>
      </c>
      <c r="E224" s="6">
        <f aca="true" t="shared" si="72" ref="E224:Y224">SUM(E225:E226)</f>
        <v>0</v>
      </c>
      <c r="F224" s="6">
        <f t="shared" si="72"/>
        <v>0</v>
      </c>
      <c r="G224" s="44">
        <f t="shared" si="72"/>
        <v>0</v>
      </c>
      <c r="H224" s="32">
        <f t="shared" si="72"/>
        <v>0</v>
      </c>
      <c r="I224" s="39">
        <f t="shared" si="72"/>
        <v>0</v>
      </c>
      <c r="J224" s="32">
        <f t="shared" si="72"/>
        <v>0</v>
      </c>
      <c r="K224" s="6">
        <f t="shared" si="72"/>
        <v>4</v>
      </c>
      <c r="L224" s="6">
        <f t="shared" si="72"/>
        <v>0</v>
      </c>
      <c r="M224" s="6">
        <f t="shared" si="72"/>
        <v>0</v>
      </c>
      <c r="N224" s="6">
        <f t="shared" si="72"/>
        <v>0</v>
      </c>
      <c r="O224" s="6">
        <f t="shared" si="72"/>
        <v>0</v>
      </c>
      <c r="P224" s="6">
        <f t="shared" si="72"/>
        <v>0</v>
      </c>
      <c r="Q224" s="6">
        <f t="shared" si="72"/>
        <v>0</v>
      </c>
      <c r="R224" s="6">
        <f t="shared" si="72"/>
        <v>0</v>
      </c>
      <c r="S224" s="6">
        <f t="shared" si="72"/>
        <v>0</v>
      </c>
      <c r="T224" s="6">
        <f t="shared" si="72"/>
        <v>0</v>
      </c>
      <c r="U224" s="6">
        <f t="shared" si="72"/>
        <v>0</v>
      </c>
      <c r="V224" s="6">
        <f t="shared" si="72"/>
        <v>4</v>
      </c>
      <c r="W224" s="38">
        <f t="shared" si="72"/>
        <v>4</v>
      </c>
      <c r="X224" s="6">
        <f t="shared" si="72"/>
        <v>0</v>
      </c>
      <c r="Y224" s="34">
        <f t="shared" si="72"/>
        <v>0</v>
      </c>
    </row>
    <row r="225" spans="1:25" ht="16.5" customHeight="1">
      <c r="A225" s="8">
        <v>23301</v>
      </c>
      <c r="B225" s="10" t="s">
        <v>286</v>
      </c>
      <c r="C225" s="6">
        <v>0</v>
      </c>
      <c r="D225" s="6">
        <f t="shared" si="70"/>
        <v>0</v>
      </c>
      <c r="E225" s="6">
        <v>0</v>
      </c>
      <c r="F225" s="6">
        <v>0</v>
      </c>
      <c r="G225" s="44">
        <v>0</v>
      </c>
      <c r="H225" s="32">
        <v>0</v>
      </c>
      <c r="I225" s="39">
        <v>0</v>
      </c>
      <c r="J225" s="32">
        <v>0</v>
      </c>
      <c r="K225" s="6">
        <v>0</v>
      </c>
      <c r="L225" s="6">
        <v>0</v>
      </c>
      <c r="M225" s="6">
        <v>0</v>
      </c>
      <c r="N225" s="6">
        <v>0</v>
      </c>
      <c r="O225" s="6">
        <v>0</v>
      </c>
      <c r="P225" s="6">
        <v>0</v>
      </c>
      <c r="Q225" s="6">
        <v>0</v>
      </c>
      <c r="R225" s="6">
        <v>0</v>
      </c>
      <c r="S225" s="6">
        <v>0</v>
      </c>
      <c r="T225" s="6">
        <v>0</v>
      </c>
      <c r="U225" s="6">
        <v>0</v>
      </c>
      <c r="V225" s="38">
        <f>C225+D225</f>
        <v>0</v>
      </c>
      <c r="W225" s="6">
        <f>'[1]L02'!C1394</f>
        <v>0</v>
      </c>
      <c r="X225" s="36">
        <f>V225-W225</f>
        <v>0</v>
      </c>
      <c r="Y225" s="6">
        <v>0</v>
      </c>
    </row>
    <row r="226" spans="1:25" ht="16.5" customHeight="1">
      <c r="A226" s="8">
        <v>23302</v>
      </c>
      <c r="B226" s="10" t="s">
        <v>287</v>
      </c>
      <c r="C226" s="6">
        <v>0</v>
      </c>
      <c r="D226" s="6">
        <f t="shared" si="70"/>
        <v>4</v>
      </c>
      <c r="E226" s="6">
        <v>0</v>
      </c>
      <c r="F226" s="6">
        <v>0</v>
      </c>
      <c r="G226" s="44">
        <v>0</v>
      </c>
      <c r="H226" s="32">
        <v>0</v>
      </c>
      <c r="I226" s="39">
        <v>0</v>
      </c>
      <c r="J226" s="32">
        <v>0</v>
      </c>
      <c r="K226" s="6">
        <v>4</v>
      </c>
      <c r="L226" s="6">
        <v>0</v>
      </c>
      <c r="M226" s="6">
        <v>0</v>
      </c>
      <c r="N226" s="6">
        <v>0</v>
      </c>
      <c r="O226" s="6">
        <v>0</v>
      </c>
      <c r="P226" s="6">
        <v>0</v>
      </c>
      <c r="Q226" s="6">
        <v>0</v>
      </c>
      <c r="R226" s="6">
        <v>0</v>
      </c>
      <c r="S226" s="6">
        <v>0</v>
      </c>
      <c r="T226" s="6">
        <v>0</v>
      </c>
      <c r="U226" s="6">
        <v>0</v>
      </c>
      <c r="V226" s="38">
        <f>C226+D226</f>
        <v>4</v>
      </c>
      <c r="W226" s="6">
        <f>'[1]L02'!C1397</f>
        <v>4</v>
      </c>
      <c r="X226" s="6">
        <f>V226-W226</f>
        <v>0</v>
      </c>
      <c r="Y226" s="6">
        <v>0</v>
      </c>
    </row>
  </sheetData>
  <sheetProtection/>
  <mergeCells count="28">
    <mergeCell ref="X4:X6"/>
    <mergeCell ref="Y4:Y6"/>
    <mergeCell ref="S5:S6"/>
    <mergeCell ref="T5:T6"/>
    <mergeCell ref="U5:U6"/>
    <mergeCell ref="V4:V6"/>
    <mergeCell ref="N5:N6"/>
    <mergeCell ref="O5:O6"/>
    <mergeCell ref="P5:P6"/>
    <mergeCell ref="Q5:Q6"/>
    <mergeCell ref="R5:R6"/>
    <mergeCell ref="W4:W6"/>
    <mergeCell ref="H5:H6"/>
    <mergeCell ref="I5:I6"/>
    <mergeCell ref="J5:J6"/>
    <mergeCell ref="K5:K6"/>
    <mergeCell ref="L5:L6"/>
    <mergeCell ref="M5:M6"/>
    <mergeCell ref="A2:Y2"/>
    <mergeCell ref="A3:Y3"/>
    <mergeCell ref="D4:U4"/>
    <mergeCell ref="A4:A6"/>
    <mergeCell ref="B4:B6"/>
    <mergeCell ref="C4:C6"/>
    <mergeCell ref="D5:D6"/>
    <mergeCell ref="E5:E6"/>
    <mergeCell ref="F5:F6"/>
    <mergeCell ref="G5:G6"/>
  </mergeCells>
  <printOptions/>
  <pageMargins left="0.15748031496062992" right="0.15748031496062992" top="0.4330708661417323" bottom="0.3937007874015748" header="0.2362204724409449" footer="0"/>
  <pageSetup blackAndWhite="1"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E241"/>
  <sheetViews>
    <sheetView zoomScalePageLayoutView="0" workbookViewId="0" topLeftCell="A1">
      <selection activeCell="E10" sqref="E10"/>
    </sheetView>
  </sheetViews>
  <sheetFormatPr defaultColWidth="9.125" defaultRowHeight="14.25"/>
  <cols>
    <col min="1" max="1" width="27.50390625" style="20" customWidth="1"/>
    <col min="2" max="2" width="8.125" style="20" customWidth="1"/>
    <col min="3" max="3" width="7.25390625" style="20" customWidth="1"/>
    <col min="4" max="4" width="9.875" style="21" customWidth="1"/>
    <col min="5" max="5" width="79.125" style="22" customWidth="1"/>
    <col min="6" max="231" width="9.125" style="20" customWidth="1"/>
    <col min="232" max="16384" width="9.125" style="20" customWidth="1"/>
  </cols>
  <sheetData>
    <row r="1" spans="1:4" ht="16.5" customHeight="1">
      <c r="A1" s="108" t="s">
        <v>288</v>
      </c>
      <c r="B1" s="108"/>
      <c r="C1" s="108"/>
      <c r="D1" s="23"/>
    </row>
    <row r="2" spans="1:5" ht="35.25" customHeight="1">
      <c r="A2" s="109" t="s">
        <v>289</v>
      </c>
      <c r="B2" s="109"/>
      <c r="C2" s="109"/>
      <c r="D2" s="109"/>
      <c r="E2" s="109"/>
    </row>
    <row r="3" spans="1:5" ht="16.5" customHeight="1">
      <c r="A3" s="91" t="s">
        <v>45</v>
      </c>
      <c r="B3" s="107" t="s">
        <v>290</v>
      </c>
      <c r="C3" s="110" t="s">
        <v>8</v>
      </c>
      <c r="D3" s="113" t="s">
        <v>291</v>
      </c>
      <c r="E3" s="116" t="s">
        <v>9</v>
      </c>
    </row>
    <row r="4" spans="1:5" ht="11.25" customHeight="1">
      <c r="A4" s="91"/>
      <c r="B4" s="107"/>
      <c r="C4" s="111"/>
      <c r="D4" s="114"/>
      <c r="E4" s="117"/>
    </row>
    <row r="5" spans="1:5" ht="23.25" customHeight="1">
      <c r="A5" s="91"/>
      <c r="B5" s="107"/>
      <c r="C5" s="112"/>
      <c r="D5" s="115"/>
      <c r="E5" s="118"/>
    </row>
    <row r="6" spans="1:5" ht="28.5" customHeight="1">
      <c r="A6" s="5" t="s">
        <v>292</v>
      </c>
      <c r="B6" s="6">
        <f>'[1]L02'!$C$5</f>
        <v>146033</v>
      </c>
      <c r="C6" s="6">
        <v>143211</v>
      </c>
      <c r="D6" s="24">
        <f>(B6-C6)/C6*100</f>
        <v>1.97</v>
      </c>
      <c r="E6" s="25"/>
    </row>
    <row r="7" spans="1:5" ht="28.5" customHeight="1">
      <c r="A7" s="9" t="s">
        <v>293</v>
      </c>
      <c r="B7" s="6">
        <f>'[1]L02'!$C$6</f>
        <v>17161</v>
      </c>
      <c r="C7" s="6">
        <v>15155</v>
      </c>
      <c r="D7" s="24">
        <f aca="true" t="shared" si="0" ref="D7:D67">(B7-C7)/C7*100</f>
        <v>13.24</v>
      </c>
      <c r="E7" s="25"/>
    </row>
    <row r="8" spans="1:5" ht="28.5" customHeight="1">
      <c r="A8" s="10" t="s">
        <v>71</v>
      </c>
      <c r="B8" s="6">
        <f>'[1]L02'!$C$7</f>
        <v>782</v>
      </c>
      <c r="C8" s="6">
        <v>695</v>
      </c>
      <c r="D8" s="24">
        <f t="shared" si="0"/>
        <v>12.52</v>
      </c>
      <c r="E8" s="84" t="s">
        <v>469</v>
      </c>
    </row>
    <row r="9" spans="1:5" ht="31.5" customHeight="1">
      <c r="A9" s="10" t="s">
        <v>72</v>
      </c>
      <c r="B9" s="6">
        <f>'[1]L02'!$C$19</f>
        <v>609</v>
      </c>
      <c r="C9" s="6">
        <v>545</v>
      </c>
      <c r="D9" s="24">
        <f t="shared" si="0"/>
        <v>11.74</v>
      </c>
      <c r="E9" s="84" t="s">
        <v>470</v>
      </c>
    </row>
    <row r="10" spans="1:5" ht="53.25" customHeight="1">
      <c r="A10" s="10" t="s">
        <v>73</v>
      </c>
      <c r="B10" s="6">
        <f>'[1]L02'!$C$28</f>
        <v>6457</v>
      </c>
      <c r="C10" s="6">
        <v>7354</v>
      </c>
      <c r="D10" s="24">
        <f t="shared" si="0"/>
        <v>-12.2</v>
      </c>
      <c r="E10" s="84" t="s">
        <v>471</v>
      </c>
    </row>
    <row r="11" spans="1:5" ht="28.5" customHeight="1">
      <c r="A11" s="10" t="s">
        <v>74</v>
      </c>
      <c r="B11" s="6">
        <f>'[1]L02'!$C$40</f>
        <v>425</v>
      </c>
      <c r="C11" s="6">
        <v>357</v>
      </c>
      <c r="D11" s="24">
        <f t="shared" si="0"/>
        <v>19.05</v>
      </c>
      <c r="E11" s="84" t="s">
        <v>472</v>
      </c>
    </row>
    <row r="12" spans="1:5" ht="28.5" customHeight="1">
      <c r="A12" s="10" t="s">
        <v>75</v>
      </c>
      <c r="B12" s="6">
        <f>'[1]L02'!$C$52</f>
        <v>259</v>
      </c>
      <c r="C12" s="6">
        <v>314</v>
      </c>
      <c r="D12" s="24">
        <f t="shared" si="0"/>
        <v>-17.52</v>
      </c>
      <c r="E12" s="84" t="s">
        <v>473</v>
      </c>
    </row>
    <row r="13" spans="1:5" ht="28.5" customHeight="1">
      <c r="A13" s="10" t="s">
        <v>76</v>
      </c>
      <c r="B13" s="6">
        <f>'[1]L02'!$C$63</f>
        <v>658</v>
      </c>
      <c r="C13" s="6">
        <v>633</v>
      </c>
      <c r="D13" s="24">
        <f t="shared" si="0"/>
        <v>3.95</v>
      </c>
      <c r="E13" s="84" t="s">
        <v>474</v>
      </c>
    </row>
    <row r="14" spans="1:5" ht="31.5" customHeight="1">
      <c r="A14" s="10" t="s">
        <v>77</v>
      </c>
      <c r="B14" s="6">
        <f>'[1]L02'!$C$74</f>
        <v>1427</v>
      </c>
      <c r="C14" s="6">
        <v>1174</v>
      </c>
      <c r="D14" s="24">
        <f t="shared" si="0"/>
        <v>21.55</v>
      </c>
      <c r="E14" s="84" t="s">
        <v>475</v>
      </c>
    </row>
    <row r="15" spans="1:5" ht="28.5" customHeight="1">
      <c r="A15" s="10" t="s">
        <v>78</v>
      </c>
      <c r="B15" s="6">
        <f>'[1]L02'!$C$86</f>
        <v>203</v>
      </c>
      <c r="C15" s="6">
        <v>163</v>
      </c>
      <c r="D15" s="24">
        <f t="shared" si="0"/>
        <v>24.54</v>
      </c>
      <c r="E15" s="84" t="s">
        <v>476</v>
      </c>
    </row>
    <row r="16" spans="1:5" ht="28.5" customHeight="1">
      <c r="A16" s="10" t="s">
        <v>79</v>
      </c>
      <c r="B16" s="6"/>
      <c r="C16" s="6"/>
      <c r="D16" s="24"/>
      <c r="E16" s="84"/>
    </row>
    <row r="17" spans="1:5" ht="51.75" customHeight="1">
      <c r="A17" s="10" t="s">
        <v>80</v>
      </c>
      <c r="B17" s="6">
        <f>'[1]L02'!$C$105</f>
        <v>191</v>
      </c>
      <c r="C17" s="6">
        <v>153</v>
      </c>
      <c r="D17" s="24">
        <f t="shared" si="0"/>
        <v>24.84</v>
      </c>
      <c r="E17" s="84" t="s">
        <v>477</v>
      </c>
    </row>
    <row r="18" spans="1:5" ht="28.5" customHeight="1">
      <c r="A18" s="10" t="s">
        <v>81</v>
      </c>
      <c r="B18" s="6">
        <f>'[1]L02'!$C$120</f>
        <v>542</v>
      </c>
      <c r="C18" s="6">
        <v>512</v>
      </c>
      <c r="D18" s="24">
        <f t="shared" si="0"/>
        <v>5.86</v>
      </c>
      <c r="E18" s="84" t="s">
        <v>478</v>
      </c>
    </row>
    <row r="19" spans="1:5" ht="28.5" customHeight="1">
      <c r="A19" s="10" t="s">
        <v>82</v>
      </c>
      <c r="B19" s="6">
        <f>'[1]L02'!$C$129</f>
        <v>653</v>
      </c>
      <c r="C19" s="6">
        <v>564</v>
      </c>
      <c r="D19" s="24">
        <f t="shared" si="0"/>
        <v>15.78</v>
      </c>
      <c r="E19" s="84" t="s">
        <v>479</v>
      </c>
    </row>
    <row r="20" spans="1:5" ht="28.5" customHeight="1">
      <c r="A20" s="10" t="s">
        <v>83</v>
      </c>
      <c r="B20" s="6"/>
      <c r="C20" s="6"/>
      <c r="D20" s="24"/>
      <c r="E20" s="84"/>
    </row>
    <row r="21" spans="1:5" ht="28.5" customHeight="1">
      <c r="A21" s="10" t="s">
        <v>84</v>
      </c>
      <c r="B21" s="6">
        <f>'[1]L02'!$C$152</f>
        <v>1876</v>
      </c>
      <c r="C21" s="6">
        <v>105</v>
      </c>
      <c r="D21" s="24">
        <f t="shared" si="0"/>
        <v>1686.67</v>
      </c>
      <c r="E21" s="84" t="s">
        <v>480</v>
      </c>
    </row>
    <row r="22" spans="1:5" ht="28.5" customHeight="1">
      <c r="A22" s="10" t="s">
        <v>85</v>
      </c>
      <c r="B22" s="6"/>
      <c r="C22" s="6"/>
      <c r="D22" s="24"/>
      <c r="E22" s="84"/>
    </row>
    <row r="23" spans="1:5" ht="28.5" customHeight="1">
      <c r="A23" s="10" t="s">
        <v>260</v>
      </c>
      <c r="B23" s="6"/>
      <c r="C23" s="6"/>
      <c r="D23" s="24"/>
      <c r="E23" s="84"/>
    </row>
    <row r="24" spans="1:5" ht="28.5" customHeight="1">
      <c r="A24" s="10" t="s">
        <v>294</v>
      </c>
      <c r="B24" s="6"/>
      <c r="C24" s="6"/>
      <c r="D24" s="24"/>
      <c r="E24" s="84"/>
    </row>
    <row r="25" spans="1:5" ht="28.5" customHeight="1">
      <c r="A25" s="10" t="s">
        <v>295</v>
      </c>
      <c r="B25" s="6"/>
      <c r="C25" s="6"/>
      <c r="D25" s="24"/>
      <c r="E25" s="84"/>
    </row>
    <row r="26" spans="1:5" ht="28.5" customHeight="1">
      <c r="A26" s="10" t="s">
        <v>262</v>
      </c>
      <c r="B26" s="6"/>
      <c r="C26" s="6"/>
      <c r="D26" s="24"/>
      <c r="E26" s="84"/>
    </row>
    <row r="27" spans="1:5" ht="28.5" customHeight="1">
      <c r="A27" s="10" t="s">
        <v>263</v>
      </c>
      <c r="B27" s="6"/>
      <c r="C27" s="6"/>
      <c r="D27" s="24"/>
      <c r="E27" s="84"/>
    </row>
    <row r="28" spans="1:5" ht="28.5" customHeight="1">
      <c r="A28" s="10" t="s">
        <v>264</v>
      </c>
      <c r="B28" s="6"/>
      <c r="C28" s="6"/>
      <c r="D28" s="24"/>
      <c r="E28" s="84"/>
    </row>
    <row r="29" spans="1:5" ht="28.5" customHeight="1">
      <c r="A29" s="10" t="s">
        <v>265</v>
      </c>
      <c r="B29" s="6"/>
      <c r="C29" s="6"/>
      <c r="D29" s="24"/>
      <c r="E29" s="84"/>
    </row>
    <row r="30" spans="1:5" ht="28.5" customHeight="1">
      <c r="A30" s="10" t="s">
        <v>266</v>
      </c>
      <c r="B30" s="6"/>
      <c r="C30" s="6"/>
      <c r="D30" s="24"/>
      <c r="E30" s="84"/>
    </row>
    <row r="31" spans="1:5" ht="28.5" customHeight="1">
      <c r="A31" s="10" t="s">
        <v>86</v>
      </c>
      <c r="B31" s="6"/>
      <c r="C31" s="6"/>
      <c r="D31" s="24"/>
      <c r="E31" s="84"/>
    </row>
    <row r="32" spans="1:5" ht="28.5" customHeight="1">
      <c r="A32" s="10" t="s">
        <v>86</v>
      </c>
      <c r="B32" s="6">
        <f>'[1]L02'!$C$175</f>
        <v>0</v>
      </c>
      <c r="C32" s="6">
        <v>2</v>
      </c>
      <c r="D32" s="24"/>
      <c r="E32" s="84" t="s">
        <v>481</v>
      </c>
    </row>
    <row r="33" spans="1:5" ht="37.5" customHeight="1">
      <c r="A33" s="10" t="s">
        <v>87</v>
      </c>
      <c r="B33" s="6">
        <f>'[1]L02'!$C$182</f>
        <v>143</v>
      </c>
      <c r="C33" s="6">
        <v>136</v>
      </c>
      <c r="D33" s="24">
        <f t="shared" si="0"/>
        <v>5.15</v>
      </c>
      <c r="E33" s="84" t="s">
        <v>482</v>
      </c>
    </row>
    <row r="34" spans="1:5" ht="28.5" customHeight="1">
      <c r="A34" s="10" t="s">
        <v>88</v>
      </c>
      <c r="B34" s="6">
        <f>'[1]L02'!$C$189</f>
        <v>100</v>
      </c>
      <c r="C34" s="6">
        <v>74</v>
      </c>
      <c r="D34" s="24">
        <f t="shared" si="0"/>
        <v>35.14</v>
      </c>
      <c r="E34" s="84" t="s">
        <v>483</v>
      </c>
    </row>
    <row r="35" spans="1:5" ht="37.5" customHeight="1">
      <c r="A35" s="10" t="s">
        <v>89</v>
      </c>
      <c r="B35" s="6">
        <f>'[1]L02'!$C$198</f>
        <v>148</v>
      </c>
      <c r="C35" s="6">
        <v>109</v>
      </c>
      <c r="D35" s="24">
        <f t="shared" si="0"/>
        <v>35.78</v>
      </c>
      <c r="E35" s="84" t="s">
        <v>484</v>
      </c>
    </row>
    <row r="36" spans="1:5" ht="28.5" customHeight="1">
      <c r="A36" s="10" t="s">
        <v>296</v>
      </c>
      <c r="B36" s="6">
        <f>'[1]L02'!$C$204</f>
        <v>35</v>
      </c>
      <c r="C36" s="6">
        <v>30</v>
      </c>
      <c r="D36" s="24">
        <f t="shared" si="0"/>
        <v>16.67</v>
      </c>
      <c r="E36" s="84" t="s">
        <v>485</v>
      </c>
    </row>
    <row r="37" spans="1:5" ht="37.5" customHeight="1">
      <c r="A37" s="10" t="s">
        <v>297</v>
      </c>
      <c r="B37" s="6">
        <f>'[1]L02'!$C$211</f>
        <v>409</v>
      </c>
      <c r="C37" s="6">
        <v>338</v>
      </c>
      <c r="D37" s="24">
        <f t="shared" si="0"/>
        <v>21.01</v>
      </c>
      <c r="E37" s="84" t="s">
        <v>486</v>
      </c>
    </row>
    <row r="38" spans="1:5" ht="39.75" customHeight="1">
      <c r="A38" s="10" t="s">
        <v>298</v>
      </c>
      <c r="B38" s="6">
        <f>'[1]L02'!$C$219</f>
        <v>637</v>
      </c>
      <c r="C38" s="6">
        <v>567</v>
      </c>
      <c r="D38" s="24"/>
      <c r="E38" s="84" t="s">
        <v>487</v>
      </c>
    </row>
    <row r="39" spans="1:5" ht="28.5" customHeight="1">
      <c r="A39" s="10" t="s">
        <v>299</v>
      </c>
      <c r="B39" s="6">
        <f>'[1]L02'!$C$226</f>
        <v>309</v>
      </c>
      <c r="C39" s="6">
        <v>341</v>
      </c>
      <c r="D39" s="24"/>
      <c r="E39" s="84" t="s">
        <v>488</v>
      </c>
    </row>
    <row r="40" spans="1:5" ht="28.5" customHeight="1">
      <c r="A40" s="10" t="s">
        <v>300</v>
      </c>
      <c r="B40" s="6">
        <f>'[1]L02'!$C$232</f>
        <v>458</v>
      </c>
      <c r="C40" s="6">
        <v>359</v>
      </c>
      <c r="D40" s="24"/>
      <c r="E40" s="84" t="s">
        <v>489</v>
      </c>
    </row>
    <row r="41" spans="1:5" ht="28.5" customHeight="1">
      <c r="A41" s="10" t="s">
        <v>95</v>
      </c>
      <c r="B41" s="6">
        <f>'[1]L02'!$C$238</f>
        <v>160</v>
      </c>
      <c r="C41" s="6">
        <v>149</v>
      </c>
      <c r="D41" s="24"/>
      <c r="E41" s="84" t="s">
        <v>490</v>
      </c>
    </row>
    <row r="42" spans="1:5" ht="48.75" customHeight="1">
      <c r="A42" s="10" t="s">
        <v>301</v>
      </c>
      <c r="B42" s="6">
        <f>'[1]L02'!$C$250</f>
        <v>620</v>
      </c>
      <c r="C42" s="6">
        <v>452</v>
      </c>
      <c r="D42" s="24">
        <f t="shared" si="0"/>
        <v>37.17</v>
      </c>
      <c r="E42" s="84" t="s">
        <v>491</v>
      </c>
    </row>
    <row r="43" spans="1:5" ht="42" customHeight="1">
      <c r="A43" s="10" t="s">
        <v>98</v>
      </c>
      <c r="B43" s="6">
        <f>'[1]L02'!$C$256</f>
        <v>60</v>
      </c>
      <c r="C43" s="6">
        <v>29</v>
      </c>
      <c r="D43" s="24"/>
      <c r="E43" s="84" t="s">
        <v>492</v>
      </c>
    </row>
    <row r="44" spans="1:5" ht="28.5" customHeight="1">
      <c r="A44" s="9" t="s">
        <v>302</v>
      </c>
      <c r="B44" s="6">
        <f>'[1]L02'!$C$296</f>
        <v>594</v>
      </c>
      <c r="C44" s="6">
        <v>518</v>
      </c>
      <c r="D44" s="24">
        <f t="shared" si="0"/>
        <v>14.67</v>
      </c>
      <c r="E44" s="84"/>
    </row>
    <row r="45" spans="1:5" ht="28.5" customHeight="1">
      <c r="A45" s="10" t="s">
        <v>109</v>
      </c>
      <c r="B45" s="6"/>
      <c r="C45" s="6"/>
      <c r="D45" s="24"/>
      <c r="E45" s="84"/>
    </row>
    <row r="46" spans="1:5" ht="28.5" customHeight="1">
      <c r="A46" s="10" t="s">
        <v>110</v>
      </c>
      <c r="B46" s="6"/>
      <c r="C46" s="6"/>
      <c r="D46" s="24"/>
      <c r="E46" s="84"/>
    </row>
    <row r="47" spans="1:5" ht="28.5" customHeight="1">
      <c r="A47" s="10" t="s">
        <v>111</v>
      </c>
      <c r="B47" s="6"/>
      <c r="C47" s="6"/>
      <c r="D47" s="24"/>
      <c r="E47" s="84"/>
    </row>
    <row r="48" spans="1:5" ht="28.5" customHeight="1">
      <c r="A48" s="10" t="s">
        <v>112</v>
      </c>
      <c r="B48" s="6">
        <f>'[1]L02'!$C$303</f>
        <v>594</v>
      </c>
      <c r="C48" s="6">
        <v>518</v>
      </c>
      <c r="D48" s="24">
        <f t="shared" si="0"/>
        <v>14.67</v>
      </c>
      <c r="E48" s="84" t="s">
        <v>493</v>
      </c>
    </row>
    <row r="49" spans="1:5" ht="28.5" customHeight="1">
      <c r="A49" s="10" t="s">
        <v>113</v>
      </c>
      <c r="B49" s="6"/>
      <c r="C49" s="6"/>
      <c r="D49" s="24"/>
      <c r="E49" s="84"/>
    </row>
    <row r="50" spans="1:5" ht="28.5" customHeight="1">
      <c r="A50" s="9" t="s">
        <v>303</v>
      </c>
      <c r="B50" s="6">
        <f>'[1]L02'!$C$314</f>
        <v>6468</v>
      </c>
      <c r="C50" s="6">
        <v>6880</v>
      </c>
      <c r="D50" s="24">
        <f t="shared" si="0"/>
        <v>-5.99</v>
      </c>
      <c r="E50" s="84"/>
    </row>
    <row r="51" spans="1:5" ht="28.5" customHeight="1">
      <c r="A51" s="10" t="s">
        <v>115</v>
      </c>
      <c r="B51" s="6">
        <f>'[1]L02'!$C$315</f>
        <v>187</v>
      </c>
      <c r="C51" s="6">
        <v>186</v>
      </c>
      <c r="D51" s="24">
        <f t="shared" si="0"/>
        <v>0.54</v>
      </c>
      <c r="E51" s="84"/>
    </row>
    <row r="52" spans="1:5" ht="42" customHeight="1">
      <c r="A52" s="10" t="s">
        <v>116</v>
      </c>
      <c r="B52" s="6">
        <f>'[1]L02'!$C$326</f>
        <v>898</v>
      </c>
      <c r="C52" s="6">
        <v>1091</v>
      </c>
      <c r="D52" s="24">
        <f t="shared" si="0"/>
        <v>-17.69</v>
      </c>
      <c r="E52" s="84" t="s">
        <v>494</v>
      </c>
    </row>
    <row r="53" spans="1:5" ht="28.5" customHeight="1">
      <c r="A53" s="10" t="s">
        <v>117</v>
      </c>
      <c r="B53" s="6"/>
      <c r="C53" s="6"/>
      <c r="D53" s="24"/>
      <c r="E53" s="84"/>
    </row>
    <row r="54" spans="1:5" ht="28.5" customHeight="1">
      <c r="A54" s="10" t="s">
        <v>117</v>
      </c>
      <c r="B54" s="6">
        <f>'[1]L02'!$C$348</f>
        <v>5</v>
      </c>
      <c r="C54" s="6"/>
      <c r="D54" s="24"/>
      <c r="E54" s="84" t="s">
        <v>495</v>
      </c>
    </row>
    <row r="55" spans="1:5" ht="28.5" customHeight="1">
      <c r="A55" s="10" t="s">
        <v>118</v>
      </c>
      <c r="B55" s="6">
        <f>'[1]L02'!$C$355</f>
        <v>2038</v>
      </c>
      <c r="C55" s="6">
        <v>2030</v>
      </c>
      <c r="D55" s="24">
        <f t="shared" si="0"/>
        <v>0.39</v>
      </c>
      <c r="E55" s="84"/>
    </row>
    <row r="56" spans="1:5" ht="42" customHeight="1">
      <c r="A56" s="10" t="s">
        <v>119</v>
      </c>
      <c r="B56" s="6">
        <f>'[1]L02'!$C$367</f>
        <v>2266</v>
      </c>
      <c r="C56" s="6">
        <v>2711</v>
      </c>
      <c r="D56" s="24">
        <f t="shared" si="0"/>
        <v>-16.41</v>
      </c>
      <c r="E56" s="84" t="s">
        <v>496</v>
      </c>
    </row>
    <row r="57" spans="1:5" ht="29.25" customHeight="1">
      <c r="A57" s="10" t="s">
        <v>120</v>
      </c>
      <c r="B57" s="6">
        <f>'[1]L02'!$C$376</f>
        <v>1048</v>
      </c>
      <c r="C57" s="6">
        <v>795</v>
      </c>
      <c r="D57" s="24">
        <f t="shared" si="0"/>
        <v>31.82</v>
      </c>
      <c r="E57" s="84" t="s">
        <v>497</v>
      </c>
    </row>
    <row r="58" spans="1:5" ht="28.5" customHeight="1">
      <c r="A58" s="10" t="s">
        <v>121</v>
      </c>
      <c r="B58" s="6"/>
      <c r="C58" s="6"/>
      <c r="D58" s="24"/>
      <c r="E58" s="84"/>
    </row>
    <row r="59" spans="1:5" ht="28.5" customHeight="1">
      <c r="A59" s="10" t="s">
        <v>304</v>
      </c>
      <c r="B59" s="6"/>
      <c r="C59" s="6"/>
      <c r="D59" s="24"/>
      <c r="E59" s="84"/>
    </row>
    <row r="60" spans="1:5" ht="28.5" customHeight="1">
      <c r="A60" s="10" t="s">
        <v>123</v>
      </c>
      <c r="B60" s="6"/>
      <c r="C60" s="6"/>
      <c r="D60" s="24"/>
      <c r="E60" s="84"/>
    </row>
    <row r="61" spans="1:5" ht="28.5" customHeight="1">
      <c r="A61" s="10" t="s">
        <v>124</v>
      </c>
      <c r="B61" s="6"/>
      <c r="C61" s="6"/>
      <c r="D61" s="24"/>
      <c r="E61" s="84"/>
    </row>
    <row r="62" spans="1:5" ht="28.5" customHeight="1">
      <c r="A62" s="10" t="s">
        <v>125</v>
      </c>
      <c r="B62" s="6"/>
      <c r="C62" s="6"/>
      <c r="D62" s="24"/>
      <c r="E62" s="84"/>
    </row>
    <row r="63" spans="1:5" ht="28.5" customHeight="1">
      <c r="A63" s="10" t="s">
        <v>125</v>
      </c>
      <c r="B63" s="6">
        <f>'[1]L02'!$C$422</f>
        <v>26</v>
      </c>
      <c r="C63" s="6">
        <v>67</v>
      </c>
      <c r="D63" s="24"/>
      <c r="E63" s="84" t="s">
        <v>498</v>
      </c>
    </row>
    <row r="64" spans="1:5" ht="28.5" customHeight="1">
      <c r="A64" s="9" t="s">
        <v>305</v>
      </c>
      <c r="B64" s="6">
        <f>'[1]L02'!$C$425</f>
        <v>34682</v>
      </c>
      <c r="C64" s="6">
        <v>34783</v>
      </c>
      <c r="D64" s="24">
        <f t="shared" si="0"/>
        <v>-0.29</v>
      </c>
      <c r="E64" s="84"/>
    </row>
    <row r="65" spans="1:5" ht="28.5" customHeight="1">
      <c r="A65" s="10" t="s">
        <v>127</v>
      </c>
      <c r="B65" s="6">
        <f>'[1]L02'!$C$426</f>
        <v>523</v>
      </c>
      <c r="C65" s="6">
        <v>515</v>
      </c>
      <c r="D65" s="24">
        <f t="shared" si="0"/>
        <v>1.55</v>
      </c>
      <c r="E65" s="84" t="s">
        <v>499</v>
      </c>
    </row>
    <row r="66" spans="1:5" ht="38.25" customHeight="1">
      <c r="A66" s="10" t="s">
        <v>128</v>
      </c>
      <c r="B66" s="6">
        <f>'[1]L02'!$C$431</f>
        <v>29406</v>
      </c>
      <c r="C66" s="6">
        <v>27028</v>
      </c>
      <c r="D66" s="24">
        <f t="shared" si="0"/>
        <v>8.8</v>
      </c>
      <c r="E66" s="84" t="s">
        <v>500</v>
      </c>
    </row>
    <row r="67" spans="1:5" ht="28.5" customHeight="1">
      <c r="A67" s="10" t="s">
        <v>129</v>
      </c>
      <c r="B67" s="6">
        <f>'[1]L02'!$C$440</f>
        <v>1221</v>
      </c>
      <c r="C67" s="6">
        <v>1051</v>
      </c>
      <c r="D67" s="24">
        <f t="shared" si="0"/>
        <v>16.18</v>
      </c>
      <c r="E67" s="84" t="s">
        <v>501</v>
      </c>
    </row>
    <row r="68" spans="1:5" ht="28.5" customHeight="1">
      <c r="A68" s="10" t="s">
        <v>130</v>
      </c>
      <c r="B68" s="6"/>
      <c r="C68" s="6"/>
      <c r="D68" s="24"/>
      <c r="E68" s="84"/>
    </row>
    <row r="69" spans="1:5" ht="28.5" customHeight="1">
      <c r="A69" s="10" t="s">
        <v>131</v>
      </c>
      <c r="B69" s="6"/>
      <c r="C69" s="6"/>
      <c r="D69" s="24"/>
      <c r="E69" s="84"/>
    </row>
    <row r="70" spans="1:5" ht="28.5" customHeight="1">
      <c r="A70" s="10" t="s">
        <v>132</v>
      </c>
      <c r="B70" s="6"/>
      <c r="C70" s="6"/>
      <c r="D70" s="24"/>
      <c r="E70" s="84"/>
    </row>
    <row r="71" spans="1:5" ht="38.25" customHeight="1">
      <c r="A71" s="10" t="s">
        <v>133</v>
      </c>
      <c r="B71" s="6">
        <f>'[1]L02'!$C$461</f>
        <v>479</v>
      </c>
      <c r="C71" s="6">
        <v>430</v>
      </c>
      <c r="D71" s="24">
        <f aca="true" t="shared" si="1" ref="D71:D138">(B71-C71)/C71*100</f>
        <v>11.4</v>
      </c>
      <c r="E71" s="84" t="s">
        <v>502</v>
      </c>
    </row>
    <row r="72" spans="1:5" ht="28.5" customHeight="1">
      <c r="A72" s="10" t="s">
        <v>306</v>
      </c>
      <c r="B72" s="6">
        <f>'[1]L02'!$C$465</f>
        <v>690</v>
      </c>
      <c r="C72" s="6">
        <v>679</v>
      </c>
      <c r="D72" s="24">
        <f t="shared" si="1"/>
        <v>1.62</v>
      </c>
      <c r="E72" s="84" t="s">
        <v>503</v>
      </c>
    </row>
    <row r="73" spans="1:5" ht="37.5" customHeight="1">
      <c r="A73" s="10" t="s">
        <v>307</v>
      </c>
      <c r="B73" s="6">
        <f>'[1]L02'!$C$471</f>
        <v>867</v>
      </c>
      <c r="C73" s="6">
        <v>3782</v>
      </c>
      <c r="D73" s="24">
        <f t="shared" si="1"/>
        <v>-77.08</v>
      </c>
      <c r="E73" s="84" t="s">
        <v>504</v>
      </c>
    </row>
    <row r="74" spans="1:5" ht="28.5" customHeight="1">
      <c r="A74" s="10" t="s">
        <v>308</v>
      </c>
      <c r="B74" s="6"/>
      <c r="C74" s="6"/>
      <c r="D74" s="24"/>
      <c r="E74" s="84"/>
    </row>
    <row r="75" spans="1:5" ht="28.5" customHeight="1">
      <c r="A75" s="10" t="s">
        <v>136</v>
      </c>
      <c r="B75" s="6">
        <f>'[1]L02'!$C$478</f>
        <v>1496</v>
      </c>
      <c r="C75" s="6">
        <v>1298</v>
      </c>
      <c r="D75" s="24">
        <f t="shared" si="1"/>
        <v>15.25</v>
      </c>
      <c r="E75" s="84" t="s">
        <v>505</v>
      </c>
    </row>
    <row r="76" spans="1:5" ht="28.5" customHeight="1">
      <c r="A76" s="9" t="s">
        <v>309</v>
      </c>
      <c r="B76" s="6">
        <f>'[1]L02'!$C$480</f>
        <v>2400</v>
      </c>
      <c r="C76" s="6">
        <v>2739</v>
      </c>
      <c r="D76" s="24">
        <f t="shared" si="1"/>
        <v>-12.38</v>
      </c>
      <c r="E76" s="84"/>
    </row>
    <row r="77" spans="1:5" ht="41.25" customHeight="1">
      <c r="A77" s="10" t="s">
        <v>138</v>
      </c>
      <c r="B77" s="6">
        <f>'[1]L02'!$C$481</f>
        <v>522</v>
      </c>
      <c r="C77" s="6">
        <v>376</v>
      </c>
      <c r="D77" s="24">
        <f t="shared" si="1"/>
        <v>38.83</v>
      </c>
      <c r="E77" s="84" t="s">
        <v>506</v>
      </c>
    </row>
    <row r="78" spans="1:5" ht="28.5" customHeight="1">
      <c r="A78" s="10" t="s">
        <v>139</v>
      </c>
      <c r="B78" s="6"/>
      <c r="C78" s="6"/>
      <c r="D78" s="24"/>
      <c r="E78" s="84"/>
    </row>
    <row r="79" spans="1:5" ht="28.5" customHeight="1">
      <c r="A79" s="10" t="s">
        <v>140</v>
      </c>
      <c r="B79" s="6"/>
      <c r="C79" s="6"/>
      <c r="D79" s="24"/>
      <c r="E79" s="85"/>
    </row>
    <row r="80" spans="1:5" ht="28.5" customHeight="1">
      <c r="A80" s="10" t="s">
        <v>141</v>
      </c>
      <c r="B80" s="6">
        <f>'[1]L02'!$C$501</f>
        <v>154</v>
      </c>
      <c r="C80" s="6">
        <v>168</v>
      </c>
      <c r="D80" s="24">
        <f t="shared" si="1"/>
        <v>-8.33</v>
      </c>
      <c r="E80" s="84" t="s">
        <v>507</v>
      </c>
    </row>
    <row r="81" spans="1:5" ht="28.5" customHeight="1">
      <c r="A81" s="10" t="s">
        <v>142</v>
      </c>
      <c r="B81" s="6"/>
      <c r="C81" s="6"/>
      <c r="D81" s="24"/>
      <c r="E81" s="86"/>
    </row>
    <row r="82" spans="1:5" ht="28.5" customHeight="1">
      <c r="A82" s="10" t="s">
        <v>143</v>
      </c>
      <c r="B82" s="6"/>
      <c r="C82" s="6"/>
      <c r="D82" s="24"/>
      <c r="E82" s="84"/>
    </row>
    <row r="83" spans="1:5" ht="28.5" customHeight="1">
      <c r="A83" s="10" t="s">
        <v>310</v>
      </c>
      <c r="B83" s="6">
        <f>'[1]L02'!$C$507</f>
        <v>0</v>
      </c>
      <c r="C83" s="6">
        <v>17</v>
      </c>
      <c r="D83" s="24"/>
      <c r="E83" s="84" t="s">
        <v>508</v>
      </c>
    </row>
    <row r="84" spans="1:5" ht="28.5" customHeight="1">
      <c r="A84" s="10" t="s">
        <v>144</v>
      </c>
      <c r="B84" s="6">
        <f>'[1]L02'!$C$517</f>
        <v>63</v>
      </c>
      <c r="C84" s="6">
        <v>86</v>
      </c>
      <c r="D84" s="24">
        <f t="shared" si="1"/>
        <v>-26.74</v>
      </c>
      <c r="E84" s="84" t="s">
        <v>509</v>
      </c>
    </row>
    <row r="85" spans="1:5" ht="28.5" customHeight="1">
      <c r="A85" s="10" t="s">
        <v>145</v>
      </c>
      <c r="B85" s="6"/>
      <c r="C85" s="6"/>
      <c r="D85" s="24"/>
      <c r="E85" s="84"/>
    </row>
    <row r="86" spans="1:5" ht="28.5" customHeight="1">
      <c r="A86" s="10" t="s">
        <v>311</v>
      </c>
      <c r="B86" s="6">
        <f>'[1]L02'!$C$528</f>
        <v>0</v>
      </c>
      <c r="C86" s="6">
        <v>288</v>
      </c>
      <c r="D86" s="24"/>
      <c r="E86" s="84" t="s">
        <v>510</v>
      </c>
    </row>
    <row r="87" spans="1:5" ht="28.5" customHeight="1">
      <c r="A87" s="10" t="s">
        <v>147</v>
      </c>
      <c r="B87" s="6">
        <f>'[1]L02'!$C$530</f>
        <v>1661</v>
      </c>
      <c r="C87" s="6">
        <v>1804</v>
      </c>
      <c r="D87" s="24">
        <f t="shared" si="1"/>
        <v>-7.93</v>
      </c>
      <c r="E87" s="84" t="s">
        <v>511</v>
      </c>
    </row>
    <row r="88" spans="1:5" ht="28.5" customHeight="1">
      <c r="A88" s="9" t="s">
        <v>312</v>
      </c>
      <c r="B88" s="6">
        <f>'[1]L02'!$C$535</f>
        <v>1844</v>
      </c>
      <c r="C88" s="6">
        <v>1472</v>
      </c>
      <c r="D88" s="24">
        <f t="shared" si="1"/>
        <v>25.27</v>
      </c>
      <c r="E88" s="84"/>
    </row>
    <row r="89" spans="1:5" ht="28.5" customHeight="1">
      <c r="A89" s="10" t="s">
        <v>149</v>
      </c>
      <c r="B89" s="6">
        <f>'[1]L02'!$C$536</f>
        <v>1009</v>
      </c>
      <c r="C89" s="6">
        <v>699</v>
      </c>
      <c r="D89" s="24">
        <f t="shared" si="1"/>
        <v>44.35</v>
      </c>
      <c r="E89" s="84" t="s">
        <v>512</v>
      </c>
    </row>
    <row r="90" spans="1:5" ht="28.5" customHeight="1">
      <c r="A90" s="10" t="s">
        <v>150</v>
      </c>
      <c r="B90" s="6">
        <f>'[1]L02'!$C$550</f>
        <v>74</v>
      </c>
      <c r="C90" s="6">
        <v>50</v>
      </c>
      <c r="D90" s="24">
        <f t="shared" si="1"/>
        <v>48</v>
      </c>
      <c r="E90" s="84" t="s">
        <v>513</v>
      </c>
    </row>
    <row r="91" spans="1:5" ht="28.5" customHeight="1">
      <c r="A91" s="10" t="s">
        <v>151</v>
      </c>
      <c r="B91" s="6">
        <f>'[1]L02'!$C$558</f>
        <v>224</v>
      </c>
      <c r="C91" s="6">
        <v>444</v>
      </c>
      <c r="D91" s="24">
        <f t="shared" si="1"/>
        <v>-49.55</v>
      </c>
      <c r="E91" s="84" t="s">
        <v>514</v>
      </c>
    </row>
    <row r="92" spans="1:5" ht="28.5" customHeight="1">
      <c r="A92" s="10" t="s">
        <v>152</v>
      </c>
      <c r="B92" s="6">
        <f>'[1]L02'!$C$569</f>
        <v>275</v>
      </c>
      <c r="C92" s="6">
        <v>222</v>
      </c>
      <c r="D92" s="24">
        <f t="shared" si="1"/>
        <v>23.87</v>
      </c>
      <c r="E92" s="84" t="s">
        <v>515</v>
      </c>
    </row>
    <row r="93" spans="1:5" ht="28.5" customHeight="1">
      <c r="A93" s="10" t="s">
        <v>153</v>
      </c>
      <c r="B93" s="6"/>
      <c r="C93" s="6"/>
      <c r="D93" s="24"/>
      <c r="E93" s="84"/>
    </row>
    <row r="94" spans="1:5" ht="28.5" customHeight="1">
      <c r="A94" s="10" t="s">
        <v>154</v>
      </c>
      <c r="B94" s="6"/>
      <c r="C94" s="6"/>
      <c r="D94" s="24"/>
      <c r="E94" s="84"/>
    </row>
    <row r="95" spans="1:5" ht="39" customHeight="1">
      <c r="A95" s="10" t="s">
        <v>313</v>
      </c>
      <c r="B95" s="6">
        <f>'[1]L02'!$C$586</f>
        <v>262</v>
      </c>
      <c r="C95" s="6">
        <v>57</v>
      </c>
      <c r="D95" s="24"/>
      <c r="E95" s="84" t="s">
        <v>516</v>
      </c>
    </row>
    <row r="96" spans="1:5" ht="28.5" customHeight="1">
      <c r="A96" s="26" t="s">
        <v>314</v>
      </c>
      <c r="B96" s="27">
        <f>'[1]L02'!$C$590</f>
        <v>14624</v>
      </c>
      <c r="C96" s="6">
        <v>15378</v>
      </c>
      <c r="D96" s="24">
        <f t="shared" si="1"/>
        <v>-4.9</v>
      </c>
      <c r="E96" s="84"/>
    </row>
    <row r="97" spans="1:5" ht="28.5" customHeight="1">
      <c r="A97" s="28" t="s">
        <v>156</v>
      </c>
      <c r="B97" s="27">
        <f>'[1]L02'!$C$591</f>
        <v>465</v>
      </c>
      <c r="C97" s="6">
        <v>390</v>
      </c>
      <c r="D97" s="24">
        <f t="shared" si="1"/>
        <v>19.23</v>
      </c>
      <c r="E97" s="84" t="s">
        <v>517</v>
      </c>
    </row>
    <row r="98" spans="1:5" ht="28.5" customHeight="1">
      <c r="A98" s="28" t="s">
        <v>157</v>
      </c>
      <c r="B98" s="27">
        <f>'[1]L02'!$C$605</f>
        <v>4018</v>
      </c>
      <c r="C98" s="6">
        <v>5957</v>
      </c>
      <c r="D98" s="24">
        <f t="shared" si="1"/>
        <v>-32.55</v>
      </c>
      <c r="E98" s="84" t="s">
        <v>518</v>
      </c>
    </row>
    <row r="99" spans="1:5" ht="28.5" customHeight="1">
      <c r="A99" s="28" t="s">
        <v>158</v>
      </c>
      <c r="B99" s="27"/>
      <c r="C99" s="6"/>
      <c r="D99" s="24"/>
      <c r="E99" s="84"/>
    </row>
    <row r="100" spans="1:5" ht="28.5" customHeight="1">
      <c r="A100" s="28" t="s">
        <v>159</v>
      </c>
      <c r="B100" s="27"/>
      <c r="C100" s="6"/>
      <c r="D100" s="24"/>
      <c r="E100" s="84"/>
    </row>
    <row r="101" spans="1:5" ht="28.5" customHeight="1">
      <c r="A101" s="28" t="s">
        <v>160</v>
      </c>
      <c r="B101" s="27"/>
      <c r="C101" s="6"/>
      <c r="D101" s="24"/>
      <c r="E101" s="84"/>
    </row>
    <row r="102" spans="1:5" ht="28.5" customHeight="1">
      <c r="A102" s="28" t="s">
        <v>161</v>
      </c>
      <c r="B102" s="27"/>
      <c r="C102" s="6"/>
      <c r="D102" s="24"/>
      <c r="E102" s="84"/>
    </row>
    <row r="103" spans="1:5" ht="28.5" customHeight="1">
      <c r="A103" s="28" t="s">
        <v>158</v>
      </c>
      <c r="B103" s="27">
        <f>'[1]L02'!$C$616</f>
        <v>3327</v>
      </c>
      <c r="C103" s="6">
        <v>2954</v>
      </c>
      <c r="D103" s="24"/>
      <c r="E103" s="84" t="s">
        <v>519</v>
      </c>
    </row>
    <row r="104" spans="1:5" ht="28.5" customHeight="1">
      <c r="A104" s="28" t="s">
        <v>160</v>
      </c>
      <c r="B104" s="27">
        <f>'[1]L02'!$C$626</f>
        <v>30</v>
      </c>
      <c r="C104" s="6"/>
      <c r="D104" s="24"/>
      <c r="E104" s="84" t="s">
        <v>520</v>
      </c>
    </row>
    <row r="105" spans="1:5" ht="28.5" customHeight="1">
      <c r="A105" s="28" t="s">
        <v>315</v>
      </c>
      <c r="B105" s="27">
        <f>'[1]L02'!$C$632</f>
        <v>0</v>
      </c>
      <c r="C105" s="6">
        <v>700</v>
      </c>
      <c r="D105" s="24"/>
      <c r="E105" s="84" t="s">
        <v>521</v>
      </c>
    </row>
    <row r="106" spans="1:5" ht="28.5" customHeight="1">
      <c r="A106" s="28" t="s">
        <v>162</v>
      </c>
      <c r="B106" s="27">
        <f>'[1]L02'!$C$636</f>
        <v>1189</v>
      </c>
      <c r="C106" s="6">
        <v>1658</v>
      </c>
      <c r="D106" s="24"/>
      <c r="E106" s="84" t="s">
        <v>522</v>
      </c>
    </row>
    <row r="107" spans="1:5" ht="28.5" customHeight="1">
      <c r="A107" s="28" t="s">
        <v>163</v>
      </c>
      <c r="B107" s="27">
        <f>'[1]L02'!$C$650</f>
        <v>1233</v>
      </c>
      <c r="C107" s="6">
        <v>882</v>
      </c>
      <c r="D107" s="24">
        <f t="shared" si="1"/>
        <v>39.8</v>
      </c>
      <c r="E107" s="84" t="s">
        <v>523</v>
      </c>
    </row>
    <row r="108" spans="1:5" ht="28.5" customHeight="1">
      <c r="A108" s="28" t="s">
        <v>164</v>
      </c>
      <c r="B108" s="27">
        <f>'[1]L02'!$C$658</f>
        <v>365</v>
      </c>
      <c r="C108" s="6">
        <v>274</v>
      </c>
      <c r="D108" s="24">
        <f t="shared" si="1"/>
        <v>33.21</v>
      </c>
      <c r="E108" s="84" t="s">
        <v>524</v>
      </c>
    </row>
    <row r="109" spans="1:5" ht="28.5" customHeight="1">
      <c r="A109" s="28" t="s">
        <v>165</v>
      </c>
      <c r="B109" s="27">
        <f>'[1]L02'!$C$664</f>
        <v>777</v>
      </c>
      <c r="C109" s="6">
        <v>419</v>
      </c>
      <c r="D109" s="24">
        <f t="shared" si="1"/>
        <v>85.44</v>
      </c>
      <c r="E109" s="84" t="s">
        <v>525</v>
      </c>
    </row>
    <row r="110" spans="1:5" ht="28.5" customHeight="1">
      <c r="A110" s="28" t="s">
        <v>166</v>
      </c>
      <c r="B110" s="27">
        <f>'[1]L02'!$C$671</f>
        <v>761</v>
      </c>
      <c r="C110" s="6">
        <v>105</v>
      </c>
      <c r="D110" s="24">
        <f t="shared" si="1"/>
        <v>624.76</v>
      </c>
      <c r="E110" s="84" t="s">
        <v>526</v>
      </c>
    </row>
    <row r="111" spans="1:5" ht="28.5" customHeight="1">
      <c r="A111" s="28" t="s">
        <v>168</v>
      </c>
      <c r="B111" s="27">
        <f>'[1]L02'!$C$684</f>
        <v>35</v>
      </c>
      <c r="C111" s="6"/>
      <c r="D111" s="24"/>
      <c r="E111" s="84" t="s">
        <v>527</v>
      </c>
    </row>
    <row r="112" spans="1:5" ht="28.5" customHeight="1">
      <c r="A112" s="28" t="s">
        <v>169</v>
      </c>
      <c r="B112" s="27">
        <f>'[1]L02'!$C$689</f>
        <v>1502</v>
      </c>
      <c r="C112" s="6">
        <v>1080</v>
      </c>
      <c r="D112" s="24">
        <f t="shared" si="1"/>
        <v>39.07</v>
      </c>
      <c r="E112" s="84" t="s">
        <v>528</v>
      </c>
    </row>
    <row r="113" spans="1:5" ht="28.5" customHeight="1">
      <c r="A113" s="28" t="s">
        <v>170</v>
      </c>
      <c r="B113" s="27">
        <f>'[1]L02'!$C$692</f>
        <v>10</v>
      </c>
      <c r="C113" s="6"/>
      <c r="D113" s="24"/>
      <c r="E113" s="84" t="s">
        <v>529</v>
      </c>
    </row>
    <row r="114" spans="1:5" ht="28.5" customHeight="1">
      <c r="A114" s="28" t="s">
        <v>316</v>
      </c>
      <c r="B114" s="27">
        <f>'[1]L02'!$C$702</f>
        <v>254</v>
      </c>
      <c r="C114" s="6">
        <v>271</v>
      </c>
      <c r="D114" s="24">
        <f t="shared" si="1"/>
        <v>-6.27</v>
      </c>
      <c r="E114" s="84" t="s">
        <v>530</v>
      </c>
    </row>
    <row r="115" spans="1:5" ht="28.5" customHeight="1">
      <c r="A115" s="28" t="s">
        <v>167</v>
      </c>
      <c r="B115" s="27">
        <f>'[1]L02'!$C$679</f>
        <v>13</v>
      </c>
      <c r="C115" s="6">
        <v>40</v>
      </c>
      <c r="D115" s="24">
        <f t="shared" si="1"/>
        <v>-67.5</v>
      </c>
      <c r="E115" s="84" t="s">
        <v>531</v>
      </c>
    </row>
    <row r="116" spans="1:5" ht="28.5" customHeight="1">
      <c r="A116" s="28" t="s">
        <v>168</v>
      </c>
      <c r="B116" s="27"/>
      <c r="C116" s="6"/>
      <c r="D116" s="24"/>
      <c r="E116" s="84"/>
    </row>
    <row r="117" spans="1:5" ht="28.5" customHeight="1">
      <c r="A117" s="28" t="s">
        <v>317</v>
      </c>
      <c r="B117" s="27"/>
      <c r="C117" s="6"/>
      <c r="D117" s="24"/>
      <c r="E117" s="84"/>
    </row>
    <row r="118" spans="1:5" ht="28.5" customHeight="1">
      <c r="A118" s="28" t="s">
        <v>318</v>
      </c>
      <c r="B118" s="27">
        <f>'[1]L02'!$C$703</f>
        <v>3</v>
      </c>
      <c r="C118" s="6">
        <v>2</v>
      </c>
      <c r="D118" s="24">
        <f t="shared" si="1"/>
        <v>50</v>
      </c>
      <c r="E118" s="84" t="s">
        <v>532</v>
      </c>
    </row>
    <row r="119" spans="1:5" ht="28.5" customHeight="1">
      <c r="A119" s="28" t="s">
        <v>174</v>
      </c>
      <c r="B119" s="27">
        <f>'[1]L02'!$C$704</f>
        <v>642</v>
      </c>
      <c r="C119" s="6">
        <v>646</v>
      </c>
      <c r="D119" s="24">
        <f t="shared" si="1"/>
        <v>-0.62</v>
      </c>
      <c r="E119" s="84"/>
    </row>
    <row r="120" spans="1:5" ht="28.5" customHeight="1">
      <c r="A120" s="9" t="s">
        <v>319</v>
      </c>
      <c r="B120" s="6">
        <f>'[1]L02'!$C$706</f>
        <v>16404</v>
      </c>
      <c r="C120" s="6">
        <v>15694</v>
      </c>
      <c r="D120" s="24">
        <f t="shared" si="1"/>
        <v>4.52</v>
      </c>
      <c r="E120" s="84"/>
    </row>
    <row r="121" spans="1:5" ht="28.5" customHeight="1">
      <c r="A121" s="10" t="s">
        <v>320</v>
      </c>
      <c r="B121" s="6"/>
      <c r="C121" s="6"/>
      <c r="D121" s="24"/>
      <c r="E121" s="84"/>
    </row>
    <row r="122" spans="1:5" ht="28.5" customHeight="1">
      <c r="A122" s="10" t="s">
        <v>321</v>
      </c>
      <c r="B122" s="6"/>
      <c r="C122" s="6"/>
      <c r="D122" s="24"/>
      <c r="E122" s="84"/>
    </row>
    <row r="123" spans="1:5" ht="28.5" customHeight="1">
      <c r="A123" s="10" t="s">
        <v>322</v>
      </c>
      <c r="B123" s="6">
        <f>'[1]L02'!$C$707</f>
        <v>554</v>
      </c>
      <c r="C123" s="6">
        <v>114</v>
      </c>
      <c r="D123" s="24"/>
      <c r="E123" s="84" t="s">
        <v>533</v>
      </c>
    </row>
    <row r="124" spans="1:5" ht="28.5" customHeight="1">
      <c r="A124" s="10" t="s">
        <v>178</v>
      </c>
      <c r="B124" s="6">
        <f>'[1]L02'!$C$725</f>
        <v>3496</v>
      </c>
      <c r="C124" s="6">
        <v>3991</v>
      </c>
      <c r="D124" s="24">
        <f t="shared" si="1"/>
        <v>-12.4</v>
      </c>
      <c r="E124" s="84" t="s">
        <v>323</v>
      </c>
    </row>
    <row r="125" spans="1:5" ht="28.5" customHeight="1">
      <c r="A125" s="10" t="s">
        <v>177</v>
      </c>
      <c r="B125" s="6">
        <f>'[1]L02'!$C$712</f>
        <v>0</v>
      </c>
      <c r="C125" s="6">
        <v>70</v>
      </c>
      <c r="D125" s="24"/>
      <c r="E125" s="84" t="s">
        <v>534</v>
      </c>
    </row>
    <row r="126" spans="1:5" ht="28.5" customHeight="1">
      <c r="A126" s="10" t="s">
        <v>179</v>
      </c>
      <c r="B126" s="6">
        <f>'[1]L02'!$C$729</f>
        <v>2504</v>
      </c>
      <c r="C126" s="6">
        <v>2554</v>
      </c>
      <c r="D126" s="24">
        <f t="shared" si="1"/>
        <v>-1.96</v>
      </c>
      <c r="E126" s="84" t="s">
        <v>535</v>
      </c>
    </row>
    <row r="127" spans="1:5" ht="28.5" customHeight="1">
      <c r="A127" s="10" t="s">
        <v>180</v>
      </c>
      <c r="B127" s="6">
        <f>'[1]L02'!$C$741</f>
        <v>4291</v>
      </c>
      <c r="C127" s="6">
        <v>3734</v>
      </c>
      <c r="D127" s="24">
        <f t="shared" si="1"/>
        <v>14.92</v>
      </c>
      <c r="E127" s="84" t="s">
        <v>536</v>
      </c>
    </row>
    <row r="128" spans="1:5" ht="28.5" customHeight="1">
      <c r="A128" s="10" t="s">
        <v>324</v>
      </c>
      <c r="B128" s="6"/>
      <c r="C128" s="6"/>
      <c r="D128" s="24"/>
      <c r="E128" s="84"/>
    </row>
    <row r="129" spans="1:5" ht="28.5" customHeight="1">
      <c r="A129" s="10" t="s">
        <v>183</v>
      </c>
      <c r="B129" s="6"/>
      <c r="C129" s="6"/>
      <c r="D129" s="24"/>
      <c r="E129" s="84"/>
    </row>
    <row r="130" spans="1:5" ht="28.5" customHeight="1">
      <c r="A130" s="10" t="s">
        <v>181</v>
      </c>
      <c r="B130" s="6">
        <f>'[1]L02'!$C$751</f>
        <v>18</v>
      </c>
      <c r="C130" s="6">
        <v>42</v>
      </c>
      <c r="D130" s="24"/>
      <c r="E130" s="84" t="s">
        <v>537</v>
      </c>
    </row>
    <row r="131" spans="1:5" ht="28.5" customHeight="1">
      <c r="A131" s="10" t="s">
        <v>325</v>
      </c>
      <c r="B131" s="6">
        <f>'[1]L02'!$C$754</f>
        <v>4429</v>
      </c>
      <c r="C131" s="6">
        <v>4322</v>
      </c>
      <c r="D131" s="24"/>
      <c r="E131" s="84" t="s">
        <v>538</v>
      </c>
    </row>
    <row r="132" spans="1:5" ht="28.5" customHeight="1">
      <c r="A132" s="10" t="s">
        <v>183</v>
      </c>
      <c r="B132" s="6">
        <f>'[1]L02'!$C$758</f>
        <v>402</v>
      </c>
      <c r="C132" s="6">
        <v>177</v>
      </c>
      <c r="D132" s="24"/>
      <c r="E132" s="84" t="s">
        <v>539</v>
      </c>
    </row>
    <row r="133" spans="1:5" ht="28.5" customHeight="1">
      <c r="A133" s="10" t="s">
        <v>326</v>
      </c>
      <c r="B133" s="6">
        <f>'[1]L02'!$C$768</f>
        <v>710</v>
      </c>
      <c r="C133" s="6">
        <v>690</v>
      </c>
      <c r="D133" s="24">
        <f t="shared" si="1"/>
        <v>2.9</v>
      </c>
      <c r="E133" s="84" t="s">
        <v>540</v>
      </c>
    </row>
    <row r="134" spans="1:5" ht="28.5" customHeight="1">
      <c r="A134" s="9" t="s">
        <v>185</v>
      </c>
      <c r="B134" s="6">
        <f>'[1]L02'!$C$770</f>
        <v>2361</v>
      </c>
      <c r="C134" s="6">
        <v>566</v>
      </c>
      <c r="D134" s="24">
        <f t="shared" si="1"/>
        <v>317.14</v>
      </c>
      <c r="E134" s="84"/>
    </row>
    <row r="135" spans="1:5" ht="39.75" customHeight="1">
      <c r="A135" s="10" t="s">
        <v>186</v>
      </c>
      <c r="B135" s="6">
        <f>'[1]L02'!$C$771</f>
        <v>446</v>
      </c>
      <c r="C135" s="6">
        <v>346</v>
      </c>
      <c r="D135" s="24">
        <f t="shared" si="1"/>
        <v>28.9</v>
      </c>
      <c r="E135" s="84" t="s">
        <v>541</v>
      </c>
    </row>
    <row r="136" spans="1:5" ht="28.5" customHeight="1">
      <c r="A136" s="10" t="s">
        <v>187</v>
      </c>
      <c r="B136" s="6">
        <f>'[1]L02'!$C$780</f>
        <v>30</v>
      </c>
      <c r="C136" s="6">
        <v>73</v>
      </c>
      <c r="D136" s="24"/>
      <c r="E136" s="84" t="s">
        <v>542</v>
      </c>
    </row>
    <row r="137" spans="1:5" ht="28.5" customHeight="1">
      <c r="A137" s="10" t="s">
        <v>188</v>
      </c>
      <c r="B137" s="6">
        <f>'[1]L02'!$C$784</f>
        <v>357</v>
      </c>
      <c r="C137" s="6">
        <v>71</v>
      </c>
      <c r="D137" s="24">
        <f t="shared" si="1"/>
        <v>402.82</v>
      </c>
      <c r="E137" s="84"/>
    </row>
    <row r="138" spans="1:5" ht="28.5" customHeight="1">
      <c r="A138" s="10" t="s">
        <v>189</v>
      </c>
      <c r="B138" s="6">
        <f>'[1]L02'!$C$791</f>
        <v>354</v>
      </c>
      <c r="C138" s="6">
        <v>71</v>
      </c>
      <c r="D138" s="24">
        <f t="shared" si="1"/>
        <v>398.59</v>
      </c>
      <c r="E138" s="84" t="s">
        <v>543</v>
      </c>
    </row>
    <row r="139" spans="1:5" ht="28.5" customHeight="1">
      <c r="A139" s="10" t="s">
        <v>190</v>
      </c>
      <c r="B139" s="6"/>
      <c r="C139" s="6"/>
      <c r="D139" s="24"/>
      <c r="E139" s="84"/>
    </row>
    <row r="140" spans="1:5" ht="28.5" customHeight="1">
      <c r="A140" s="10" t="s">
        <v>191</v>
      </c>
      <c r="B140" s="6"/>
      <c r="C140" s="6"/>
      <c r="D140" s="24"/>
      <c r="E140" s="84"/>
    </row>
    <row r="141" spans="1:5" ht="28.5" customHeight="1">
      <c r="A141" s="10" t="s">
        <v>192</v>
      </c>
      <c r="B141" s="6"/>
      <c r="C141" s="6"/>
      <c r="D141" s="24"/>
      <c r="E141" s="84"/>
    </row>
    <row r="142" spans="1:5" ht="28.5" customHeight="1">
      <c r="A142" s="10" t="s">
        <v>193</v>
      </c>
      <c r="B142" s="6"/>
      <c r="C142" s="6"/>
      <c r="D142" s="24"/>
      <c r="E142" s="84"/>
    </row>
    <row r="143" spans="1:5" ht="28.5" customHeight="1">
      <c r="A143" s="10" t="s">
        <v>194</v>
      </c>
      <c r="B143" s="6"/>
      <c r="C143" s="6"/>
      <c r="D143" s="24"/>
      <c r="E143" s="84"/>
    </row>
    <row r="144" spans="1:5" ht="28.5" customHeight="1">
      <c r="A144" s="10" t="s">
        <v>195</v>
      </c>
      <c r="B144" s="6"/>
      <c r="C144" s="6"/>
      <c r="D144" s="24"/>
      <c r="E144" s="84"/>
    </row>
    <row r="145" spans="1:5" ht="28.5" customHeight="1">
      <c r="A145" s="10" t="s">
        <v>190</v>
      </c>
      <c r="B145" s="6">
        <f>'[1]L02'!$C$793</f>
        <v>15</v>
      </c>
      <c r="C145" s="6"/>
      <c r="D145" s="24"/>
      <c r="E145" s="84" t="s">
        <v>544</v>
      </c>
    </row>
    <row r="146" spans="1:5" ht="28.5" customHeight="1">
      <c r="A146" s="10" t="s">
        <v>196</v>
      </c>
      <c r="B146" s="6">
        <f>'[1]L02'!$C$819</f>
        <v>32</v>
      </c>
      <c r="C146" s="6">
        <v>76</v>
      </c>
      <c r="D146" s="24">
        <v>0</v>
      </c>
      <c r="E146" s="84" t="s">
        <v>545</v>
      </c>
    </row>
    <row r="147" spans="1:5" ht="28.5" customHeight="1">
      <c r="A147" s="10" t="s">
        <v>198</v>
      </c>
      <c r="B147" s="6"/>
      <c r="C147" s="6"/>
      <c r="D147" s="24"/>
      <c r="E147" s="84"/>
    </row>
    <row r="148" spans="1:5" ht="28.5" customHeight="1">
      <c r="A148" s="10" t="s">
        <v>327</v>
      </c>
      <c r="B148" s="6"/>
      <c r="C148" s="6"/>
      <c r="D148" s="24"/>
      <c r="E148" s="84"/>
    </row>
    <row r="149" spans="1:5" ht="28.5" customHeight="1">
      <c r="A149" s="10" t="s">
        <v>200</v>
      </c>
      <c r="B149" s="6"/>
      <c r="C149" s="6"/>
      <c r="D149" s="24"/>
      <c r="E149" s="84"/>
    </row>
    <row r="150" spans="1:5" ht="28.5" customHeight="1">
      <c r="A150" s="10" t="s">
        <v>328</v>
      </c>
      <c r="B150" s="6"/>
      <c r="C150" s="6"/>
      <c r="D150" s="24"/>
      <c r="E150" s="84"/>
    </row>
    <row r="151" spans="1:5" ht="28.5" customHeight="1">
      <c r="A151" s="10" t="s">
        <v>197</v>
      </c>
      <c r="B151" s="6">
        <f>'[1]L02'!$C$821</f>
        <v>1131</v>
      </c>
      <c r="C151" s="6"/>
      <c r="D151" s="24"/>
      <c r="E151" s="84" t="s">
        <v>546</v>
      </c>
    </row>
    <row r="152" spans="1:5" ht="28.5" customHeight="1">
      <c r="A152" s="10" t="s">
        <v>202</v>
      </c>
      <c r="B152" s="6">
        <f>'[1]L02'!$C$853</f>
        <v>350</v>
      </c>
      <c r="C152" s="6"/>
      <c r="D152" s="24"/>
      <c r="E152" s="84" t="s">
        <v>547</v>
      </c>
    </row>
    <row r="153" spans="1:5" ht="28.5" customHeight="1">
      <c r="A153" s="9" t="s">
        <v>329</v>
      </c>
      <c r="B153" s="6">
        <f>'[1]L02'!$C$855</f>
        <v>34595</v>
      </c>
      <c r="C153" s="6">
        <v>28802</v>
      </c>
      <c r="D153" s="24">
        <f>(B153-C153)/C153*100</f>
        <v>20.11</v>
      </c>
      <c r="E153" s="84"/>
    </row>
    <row r="154" spans="1:5" ht="28.5" customHeight="1">
      <c r="A154" s="10" t="s">
        <v>204</v>
      </c>
      <c r="B154" s="6">
        <f>'[1]L02'!$C$856</f>
        <v>4743</v>
      </c>
      <c r="C154" s="6">
        <v>4053</v>
      </c>
      <c r="D154" s="24">
        <f>(B154-C154)/C154*100</f>
        <v>17.02</v>
      </c>
      <c r="E154" s="84" t="s">
        <v>548</v>
      </c>
    </row>
    <row r="155" spans="1:5" ht="28.5" customHeight="1">
      <c r="A155" s="10" t="s">
        <v>205</v>
      </c>
      <c r="B155" s="6"/>
      <c r="C155" s="6"/>
      <c r="D155" s="24"/>
      <c r="E155" s="84"/>
    </row>
    <row r="156" spans="1:5" ht="39" customHeight="1">
      <c r="A156" s="10" t="s">
        <v>205</v>
      </c>
      <c r="B156" s="6">
        <f>'[1]L02'!$C$868</f>
        <v>4995</v>
      </c>
      <c r="C156" s="6">
        <v>6</v>
      </c>
      <c r="D156" s="24"/>
      <c r="E156" s="84" t="s">
        <v>549</v>
      </c>
    </row>
    <row r="157" spans="1:5" ht="28.5" customHeight="1">
      <c r="A157" s="10" t="s">
        <v>206</v>
      </c>
      <c r="B157" s="6">
        <f>'[1]L02'!$C$870</f>
        <v>7800</v>
      </c>
      <c r="C157" s="6">
        <v>4086</v>
      </c>
      <c r="D157" s="24">
        <f>(B157-C157)/C157*100</f>
        <v>90.9</v>
      </c>
      <c r="E157" s="84" t="s">
        <v>550</v>
      </c>
    </row>
    <row r="158" spans="1:5" ht="28.5" customHeight="1">
      <c r="A158" s="10" t="s">
        <v>271</v>
      </c>
      <c r="B158" s="6"/>
      <c r="C158" s="6"/>
      <c r="D158" s="24"/>
      <c r="E158" s="84"/>
    </row>
    <row r="159" spans="1:5" ht="40.5" customHeight="1">
      <c r="A159" s="10" t="s">
        <v>207</v>
      </c>
      <c r="B159" s="6">
        <f>'[1]L02'!$C$873</f>
        <v>12481</v>
      </c>
      <c r="C159" s="6">
        <v>10857</v>
      </c>
      <c r="D159" s="24">
        <f>(B159-C159)/C159*100</f>
        <v>14.96</v>
      </c>
      <c r="E159" s="84" t="s">
        <v>330</v>
      </c>
    </row>
    <row r="160" spans="1:5" ht="28.5" customHeight="1">
      <c r="A160" s="10" t="s">
        <v>208</v>
      </c>
      <c r="B160" s="6"/>
      <c r="C160" s="6"/>
      <c r="D160" s="24"/>
      <c r="E160" s="84"/>
    </row>
    <row r="161" spans="1:5" ht="28.5" customHeight="1">
      <c r="A161" s="10" t="s">
        <v>331</v>
      </c>
      <c r="B161" s="6"/>
      <c r="C161" s="6"/>
      <c r="D161" s="24"/>
      <c r="E161" s="84"/>
    </row>
    <row r="162" spans="1:5" ht="28.5" customHeight="1">
      <c r="A162" s="10" t="s">
        <v>332</v>
      </c>
      <c r="B162" s="6">
        <f>'[1]L02'!$C$877</f>
        <v>4576</v>
      </c>
      <c r="C162" s="6">
        <v>9800</v>
      </c>
      <c r="D162" s="24"/>
      <c r="E162" s="84" t="s">
        <v>551</v>
      </c>
    </row>
    <row r="163" spans="1:5" ht="28.5" customHeight="1">
      <c r="A163" s="9" t="s">
        <v>333</v>
      </c>
      <c r="B163" s="6">
        <f>'[1]L02'!$C$879</f>
        <v>179</v>
      </c>
      <c r="C163" s="6">
        <v>60</v>
      </c>
      <c r="D163" s="24">
        <f>(B163-C163)/C163*100</f>
        <v>198.33</v>
      </c>
      <c r="E163" s="84"/>
    </row>
    <row r="164" spans="1:5" ht="28.5" customHeight="1">
      <c r="A164" s="10" t="s">
        <v>211</v>
      </c>
      <c r="B164" s="6"/>
      <c r="C164" s="6"/>
      <c r="D164" s="24"/>
      <c r="E164" s="84"/>
    </row>
    <row r="165" spans="1:5" ht="28.5" customHeight="1">
      <c r="A165" s="10" t="s">
        <v>212</v>
      </c>
      <c r="B165" s="6"/>
      <c r="C165" s="6"/>
      <c r="D165" s="24"/>
      <c r="E165" s="84"/>
    </row>
    <row r="166" spans="1:5" ht="28.5" customHeight="1">
      <c r="A166" s="10" t="s">
        <v>213</v>
      </c>
      <c r="B166" s="6"/>
      <c r="C166" s="6"/>
      <c r="D166" s="24"/>
      <c r="E166" s="84"/>
    </row>
    <row r="167" spans="1:5" ht="28.5" customHeight="1">
      <c r="A167" s="10" t="s">
        <v>334</v>
      </c>
      <c r="B167" s="6"/>
      <c r="C167" s="6"/>
      <c r="D167" s="24"/>
      <c r="E167" s="84"/>
    </row>
    <row r="168" spans="1:5" ht="28.5" customHeight="1">
      <c r="A168" s="10" t="s">
        <v>215</v>
      </c>
      <c r="B168" s="6"/>
      <c r="C168" s="6"/>
      <c r="D168" s="24"/>
      <c r="E168" s="84"/>
    </row>
    <row r="169" spans="1:5" ht="28.5" customHeight="1">
      <c r="A169" s="10" t="s">
        <v>211</v>
      </c>
      <c r="B169" s="6">
        <f>'[1]L02'!$C$880</f>
        <v>160</v>
      </c>
      <c r="C169" s="6">
        <v>10</v>
      </c>
      <c r="D169" s="24">
        <f>(B169-C169)/C169*100</f>
        <v>1500</v>
      </c>
      <c r="E169" s="84" t="s">
        <v>552</v>
      </c>
    </row>
    <row r="170" spans="1:5" ht="28.5" customHeight="1">
      <c r="A170" s="10" t="s">
        <v>212</v>
      </c>
      <c r="B170" s="6">
        <f>'[1]L02'!$C$909</f>
        <v>12</v>
      </c>
      <c r="C170" s="6"/>
      <c r="D170" s="24"/>
      <c r="E170" s="84" t="s">
        <v>553</v>
      </c>
    </row>
    <row r="171" spans="1:5" ht="28.5" customHeight="1">
      <c r="A171" s="10" t="s">
        <v>213</v>
      </c>
      <c r="B171" s="6">
        <f>'[1]L02'!$C$938</f>
        <v>7</v>
      </c>
      <c r="C171" s="6">
        <v>50</v>
      </c>
      <c r="D171" s="24"/>
      <c r="E171" s="84" t="s">
        <v>554</v>
      </c>
    </row>
    <row r="172" spans="1:5" ht="28.5" customHeight="1">
      <c r="A172" s="10" t="s">
        <v>217</v>
      </c>
      <c r="B172" s="6"/>
      <c r="C172" s="6"/>
      <c r="D172" s="24"/>
      <c r="E172" s="84"/>
    </row>
    <row r="173" spans="1:5" ht="28.5" customHeight="1">
      <c r="A173" s="10" t="s">
        <v>335</v>
      </c>
      <c r="B173" s="6"/>
      <c r="C173" s="6"/>
      <c r="D173" s="24"/>
      <c r="E173" s="84"/>
    </row>
    <row r="174" spans="1:5" ht="28.5" customHeight="1">
      <c r="A174" s="10" t="s">
        <v>224</v>
      </c>
      <c r="B174" s="6"/>
      <c r="C174" s="6"/>
      <c r="D174" s="24"/>
      <c r="E174" s="84"/>
    </row>
    <row r="175" spans="1:5" ht="28.5" customHeight="1">
      <c r="A175" s="10" t="s">
        <v>225</v>
      </c>
      <c r="B175" s="6"/>
      <c r="C175" s="6"/>
      <c r="D175" s="24"/>
      <c r="E175" s="84"/>
    </row>
    <row r="176" spans="1:5" ht="28.5" customHeight="1">
      <c r="A176" s="10" t="s">
        <v>226</v>
      </c>
      <c r="B176" s="6"/>
      <c r="C176" s="6"/>
      <c r="D176" s="24"/>
      <c r="E176" s="84"/>
    </row>
    <row r="177" spans="1:5" ht="28.5" customHeight="1">
      <c r="A177" s="10" t="s">
        <v>227</v>
      </c>
      <c r="B177" s="6"/>
      <c r="C177" s="6"/>
      <c r="D177" s="24"/>
      <c r="E177" s="84"/>
    </row>
    <row r="178" spans="1:5" ht="28.5" customHeight="1">
      <c r="A178" s="10" t="s">
        <v>229</v>
      </c>
      <c r="B178" s="6"/>
      <c r="C178" s="6"/>
      <c r="D178" s="24"/>
      <c r="E178" s="84"/>
    </row>
    <row r="179" spans="1:5" ht="28.5" customHeight="1">
      <c r="A179" s="29" t="s">
        <v>336</v>
      </c>
      <c r="B179" s="6">
        <f>'[1]L02'!$C$1082</f>
        <v>3073</v>
      </c>
      <c r="C179" s="6">
        <v>1645</v>
      </c>
      <c r="D179" s="24">
        <f>(B179-C179)/C179*100</f>
        <v>86.81</v>
      </c>
      <c r="E179" s="84"/>
    </row>
    <row r="180" spans="1:5" ht="28.5" customHeight="1">
      <c r="A180" s="10" t="s">
        <v>337</v>
      </c>
      <c r="B180" s="6"/>
      <c r="C180" s="6"/>
      <c r="D180" s="24"/>
      <c r="E180" s="84"/>
    </row>
    <row r="181" spans="1:5" ht="28.5" customHeight="1">
      <c r="A181" s="10" t="s">
        <v>232</v>
      </c>
      <c r="B181" s="6">
        <f>'[1]L02'!$C$1093</f>
        <v>226</v>
      </c>
      <c r="C181" s="6">
        <v>294</v>
      </c>
      <c r="D181" s="24">
        <f>(B181-C181)/C181*100</f>
        <v>-23.13</v>
      </c>
      <c r="E181" s="84" t="s">
        <v>555</v>
      </c>
    </row>
    <row r="182" spans="1:5" ht="28.5" customHeight="1">
      <c r="A182" s="10" t="s">
        <v>233</v>
      </c>
      <c r="B182" s="6"/>
      <c r="C182" s="6"/>
      <c r="D182" s="24"/>
      <c r="E182" s="84"/>
    </row>
    <row r="183" spans="1:5" ht="28.5" customHeight="1">
      <c r="A183" s="10" t="s">
        <v>338</v>
      </c>
      <c r="B183" s="6"/>
      <c r="C183" s="6"/>
      <c r="D183" s="24"/>
      <c r="E183" s="84"/>
    </row>
    <row r="184" spans="1:5" ht="28.5" customHeight="1">
      <c r="A184" s="10" t="s">
        <v>339</v>
      </c>
      <c r="B184" s="6"/>
      <c r="C184" s="6"/>
      <c r="D184" s="24"/>
      <c r="E184" s="84"/>
    </row>
    <row r="185" spans="1:5" ht="28.5" customHeight="1">
      <c r="A185" s="10" t="s">
        <v>340</v>
      </c>
      <c r="B185" s="6"/>
      <c r="C185" s="6"/>
      <c r="D185" s="24"/>
      <c r="E185" s="84"/>
    </row>
    <row r="186" spans="1:5" ht="28.5" customHeight="1">
      <c r="A186" s="10" t="s">
        <v>340</v>
      </c>
      <c r="B186" s="6">
        <f>'[1]L02'!$C$1114</f>
        <v>345</v>
      </c>
      <c r="C186" s="6">
        <v>80</v>
      </c>
      <c r="D186" s="24"/>
      <c r="E186" s="84" t="s">
        <v>556</v>
      </c>
    </row>
    <row r="187" spans="1:5" ht="28.5" customHeight="1">
      <c r="A187" s="10" t="s">
        <v>235</v>
      </c>
      <c r="B187" s="6">
        <f>'[1]L02'!$C$1128</f>
        <v>195</v>
      </c>
      <c r="C187" s="6">
        <v>202</v>
      </c>
      <c r="D187" s="24">
        <f>(B187-C187)/C187*100</f>
        <v>-3.47</v>
      </c>
      <c r="E187" s="84" t="s">
        <v>557</v>
      </c>
    </row>
    <row r="188" spans="1:5" ht="28.5" customHeight="1">
      <c r="A188" s="10" t="s">
        <v>236</v>
      </c>
      <c r="B188" s="6"/>
      <c r="C188" s="6"/>
      <c r="D188" s="24"/>
      <c r="E188" s="84"/>
    </row>
    <row r="189" spans="1:5" ht="38.25" customHeight="1">
      <c r="A189" s="10" t="s">
        <v>237</v>
      </c>
      <c r="B189" s="6">
        <f>'[1]L02'!$C$1144</f>
        <v>2250</v>
      </c>
      <c r="C189" s="6">
        <v>757</v>
      </c>
      <c r="D189" s="24">
        <f>(B189-C189)/C189*100</f>
        <v>197.23</v>
      </c>
      <c r="E189" s="84" t="s">
        <v>558</v>
      </c>
    </row>
    <row r="190" spans="1:5" ht="28.5" customHeight="1">
      <c r="A190" s="10" t="s">
        <v>341</v>
      </c>
      <c r="B190" s="6"/>
      <c r="C190" s="6"/>
      <c r="D190" s="24"/>
      <c r="E190" s="84"/>
    </row>
    <row r="191" spans="1:5" ht="28.5" customHeight="1">
      <c r="A191" s="10" t="s">
        <v>342</v>
      </c>
      <c r="B191" s="6">
        <f>'[1]L02'!$C$1151</f>
        <v>57</v>
      </c>
      <c r="C191" s="6">
        <v>312</v>
      </c>
      <c r="D191" s="24"/>
      <c r="E191" s="84" t="s">
        <v>559</v>
      </c>
    </row>
    <row r="192" spans="1:5" ht="28.5" customHeight="1">
      <c r="A192" s="29" t="s">
        <v>343</v>
      </c>
      <c r="B192" s="6">
        <f>'[1]L02'!$C$1158</f>
        <v>1935</v>
      </c>
      <c r="C192" s="6">
        <v>2117</v>
      </c>
      <c r="D192" s="24">
        <f>(B192-C192)/C192*100</f>
        <v>-8.6</v>
      </c>
      <c r="E192" s="84"/>
    </row>
    <row r="193" spans="1:5" ht="28.5" customHeight="1">
      <c r="A193" s="10" t="s">
        <v>273</v>
      </c>
      <c r="B193" s="6"/>
      <c r="C193" s="6"/>
      <c r="D193" s="24"/>
      <c r="E193" s="84"/>
    </row>
    <row r="194" spans="1:5" ht="28.5" customHeight="1">
      <c r="A194" s="10" t="s">
        <v>240</v>
      </c>
      <c r="B194" s="6">
        <f>'[1]L02'!$C$1159</f>
        <v>1462</v>
      </c>
      <c r="C194" s="6">
        <v>699</v>
      </c>
      <c r="D194" s="24">
        <f>(B194-C194)/C194*100</f>
        <v>109.16</v>
      </c>
      <c r="E194" s="84" t="s">
        <v>560</v>
      </c>
    </row>
    <row r="195" spans="1:5" ht="28.5" customHeight="1">
      <c r="A195" s="10" t="s">
        <v>344</v>
      </c>
      <c r="B195" s="6"/>
      <c r="C195" s="6"/>
      <c r="D195" s="24"/>
      <c r="E195" s="84"/>
    </row>
    <row r="196" spans="1:5" ht="28.5" customHeight="1">
      <c r="A196" s="10" t="s">
        <v>241</v>
      </c>
      <c r="B196" s="6">
        <f>'[1]L02'!$C$1169</f>
        <v>87</v>
      </c>
      <c r="C196" s="6">
        <v>166</v>
      </c>
      <c r="D196" s="24">
        <f>(B196-C196)/C196*100</f>
        <v>-47.59</v>
      </c>
      <c r="E196" s="84" t="s">
        <v>561</v>
      </c>
    </row>
    <row r="197" spans="1:5" ht="36.75" customHeight="1">
      <c r="A197" s="10" t="s">
        <v>242</v>
      </c>
      <c r="B197" s="6">
        <f>'[1]L02'!$C$1176</f>
        <v>386</v>
      </c>
      <c r="C197" s="6">
        <v>222</v>
      </c>
      <c r="D197" s="24">
        <f>(B197-C197)/C197*100</f>
        <v>73.87</v>
      </c>
      <c r="E197" s="84" t="s">
        <v>562</v>
      </c>
    </row>
    <row r="198" spans="1:5" ht="28.5" customHeight="1">
      <c r="A198" s="10" t="s">
        <v>345</v>
      </c>
      <c r="B198" s="6"/>
      <c r="C198" s="6"/>
      <c r="D198" s="24"/>
      <c r="E198" s="84"/>
    </row>
    <row r="199" spans="1:5" ht="28.5" customHeight="1">
      <c r="A199" s="9" t="s">
        <v>346</v>
      </c>
      <c r="B199" s="6"/>
      <c r="C199" s="6"/>
      <c r="D199" s="24"/>
      <c r="E199" s="84"/>
    </row>
    <row r="200" spans="1:5" ht="28.5" customHeight="1">
      <c r="A200" s="10" t="s">
        <v>347</v>
      </c>
      <c r="B200" s="6"/>
      <c r="C200" s="6"/>
      <c r="D200" s="24"/>
      <c r="E200" s="84"/>
    </row>
    <row r="201" spans="1:5" ht="28.5" customHeight="1">
      <c r="A201" s="10" t="s">
        <v>348</v>
      </c>
      <c r="B201" s="6"/>
      <c r="C201" s="6"/>
      <c r="D201" s="24"/>
      <c r="E201" s="84"/>
    </row>
    <row r="202" spans="1:5" ht="28.5" customHeight="1">
      <c r="A202" s="10" t="s">
        <v>349</v>
      </c>
      <c r="B202" s="6"/>
      <c r="C202" s="6"/>
      <c r="D202" s="24"/>
      <c r="E202" s="84"/>
    </row>
    <row r="203" spans="1:5" ht="28.5" customHeight="1">
      <c r="A203" s="10" t="s">
        <v>350</v>
      </c>
      <c r="B203" s="6"/>
      <c r="C203" s="6"/>
      <c r="D203" s="24"/>
      <c r="E203" s="84"/>
    </row>
    <row r="204" spans="1:5" ht="28.5" customHeight="1">
      <c r="A204" s="10" t="s">
        <v>351</v>
      </c>
      <c r="B204" s="6"/>
      <c r="C204" s="6"/>
      <c r="D204" s="24"/>
      <c r="E204" s="84"/>
    </row>
    <row r="205" spans="1:5" ht="28.5" customHeight="1">
      <c r="A205" s="10" t="s">
        <v>352</v>
      </c>
      <c r="B205" s="6"/>
      <c r="C205" s="6"/>
      <c r="D205" s="24"/>
      <c r="E205" s="84"/>
    </row>
    <row r="206" spans="1:5" ht="28.5" customHeight="1">
      <c r="A206" s="10" t="s">
        <v>353</v>
      </c>
      <c r="B206" s="6"/>
      <c r="C206" s="6"/>
      <c r="D206" s="24"/>
      <c r="E206" s="84"/>
    </row>
    <row r="207" spans="1:5" ht="28.5" customHeight="1">
      <c r="A207" s="10" t="s">
        <v>354</v>
      </c>
      <c r="B207" s="6"/>
      <c r="C207" s="6"/>
      <c r="D207" s="24"/>
      <c r="E207" s="84"/>
    </row>
    <row r="208" spans="1:5" ht="28.5" customHeight="1">
      <c r="A208" s="10" t="s">
        <v>355</v>
      </c>
      <c r="B208" s="6"/>
      <c r="C208" s="6"/>
      <c r="D208" s="24"/>
      <c r="E208" s="84"/>
    </row>
    <row r="209" spans="1:5" ht="28.5" customHeight="1">
      <c r="A209" s="10" t="s">
        <v>356</v>
      </c>
      <c r="B209" s="6"/>
      <c r="C209" s="6"/>
      <c r="D209" s="24"/>
      <c r="E209" s="84"/>
    </row>
    <row r="210" spans="1:5" ht="28.5" customHeight="1">
      <c r="A210" s="10" t="s">
        <v>357</v>
      </c>
      <c r="B210" s="6"/>
      <c r="C210" s="6"/>
      <c r="D210" s="24"/>
      <c r="E210" s="84"/>
    </row>
    <row r="211" spans="1:5" ht="28.5" customHeight="1">
      <c r="A211" s="10" t="s">
        <v>358</v>
      </c>
      <c r="B211" s="6"/>
      <c r="C211" s="6"/>
      <c r="D211" s="24"/>
      <c r="E211" s="84"/>
    </row>
    <row r="212" spans="1:5" ht="28.5" customHeight="1">
      <c r="A212" s="10" t="s">
        <v>359</v>
      </c>
      <c r="B212" s="6"/>
      <c r="C212" s="6"/>
      <c r="D212" s="24"/>
      <c r="E212" s="84"/>
    </row>
    <row r="213" spans="1:5" ht="28.5" customHeight="1">
      <c r="A213" s="10" t="s">
        <v>360</v>
      </c>
      <c r="B213" s="6"/>
      <c r="C213" s="6"/>
      <c r="D213" s="24"/>
      <c r="E213" s="84"/>
    </row>
    <row r="214" spans="1:5" ht="28.5" customHeight="1">
      <c r="A214" s="10" t="s">
        <v>361</v>
      </c>
      <c r="B214" s="6"/>
      <c r="C214" s="6"/>
      <c r="D214" s="24"/>
      <c r="E214" s="84"/>
    </row>
    <row r="215" spans="1:5" ht="28.5" customHeight="1">
      <c r="A215" s="10" t="s">
        <v>362</v>
      </c>
      <c r="B215" s="6"/>
      <c r="C215" s="6"/>
      <c r="D215" s="24"/>
      <c r="E215" s="84"/>
    </row>
    <row r="216" spans="1:5" ht="28.5" customHeight="1">
      <c r="A216" s="10" t="s">
        <v>363</v>
      </c>
      <c r="B216" s="6"/>
      <c r="C216" s="6"/>
      <c r="D216" s="24"/>
      <c r="E216" s="84"/>
    </row>
    <row r="217" spans="1:5" ht="28.5" customHeight="1">
      <c r="A217" s="10" t="s">
        <v>364</v>
      </c>
      <c r="B217" s="6"/>
      <c r="C217" s="6"/>
      <c r="D217" s="24"/>
      <c r="E217" s="84"/>
    </row>
    <row r="218" spans="1:5" ht="28.5" customHeight="1">
      <c r="A218" s="9" t="s">
        <v>365</v>
      </c>
      <c r="B218" s="6"/>
      <c r="C218" s="6"/>
      <c r="D218" s="24"/>
      <c r="E218" s="84"/>
    </row>
    <row r="219" spans="1:5" ht="28.5" customHeight="1">
      <c r="A219" s="10" t="s">
        <v>366</v>
      </c>
      <c r="B219" s="6"/>
      <c r="C219" s="6"/>
      <c r="D219" s="24"/>
      <c r="E219" s="84"/>
    </row>
    <row r="220" spans="1:5" ht="28.5" customHeight="1">
      <c r="A220" s="10" t="s">
        <v>367</v>
      </c>
      <c r="B220" s="6"/>
      <c r="C220" s="6"/>
      <c r="D220" s="24"/>
      <c r="E220" s="84"/>
    </row>
    <row r="221" spans="1:5" ht="28.5" customHeight="1">
      <c r="A221" s="10" t="s">
        <v>368</v>
      </c>
      <c r="B221" s="6"/>
      <c r="C221" s="6"/>
      <c r="D221" s="24"/>
      <c r="E221" s="84"/>
    </row>
    <row r="222" spans="1:5" ht="28.5" customHeight="1">
      <c r="A222" s="10" t="s">
        <v>369</v>
      </c>
      <c r="B222" s="6"/>
      <c r="C222" s="6"/>
      <c r="D222" s="24"/>
      <c r="E222" s="84"/>
    </row>
    <row r="223" spans="1:5" ht="28.5" customHeight="1">
      <c r="A223" s="10" t="s">
        <v>370</v>
      </c>
      <c r="B223" s="6"/>
      <c r="C223" s="6"/>
      <c r="D223" s="24"/>
      <c r="E223" s="84"/>
    </row>
    <row r="224" spans="1:5" ht="28.5" customHeight="1">
      <c r="A224" s="10" t="s">
        <v>371</v>
      </c>
      <c r="B224" s="6"/>
      <c r="C224" s="6"/>
      <c r="D224" s="24"/>
      <c r="E224" s="84"/>
    </row>
    <row r="225" spans="1:5" ht="28.5" customHeight="1">
      <c r="A225" s="10" t="s">
        <v>372</v>
      </c>
      <c r="B225" s="6"/>
      <c r="C225" s="6"/>
      <c r="D225" s="24"/>
      <c r="E225" s="84"/>
    </row>
    <row r="226" spans="1:5" ht="28.5" customHeight="1">
      <c r="A226" s="10" t="s">
        <v>373</v>
      </c>
      <c r="B226" s="6"/>
      <c r="C226" s="6"/>
      <c r="D226" s="24"/>
      <c r="E226" s="84"/>
    </row>
    <row r="227" spans="1:5" ht="28.5" customHeight="1">
      <c r="A227" s="10" t="s">
        <v>374</v>
      </c>
      <c r="B227" s="6">
        <f>'[1]L02'!$C$1182</f>
        <v>0</v>
      </c>
      <c r="C227" s="6">
        <v>1030</v>
      </c>
      <c r="D227" s="24"/>
      <c r="E227" s="84" t="s">
        <v>563</v>
      </c>
    </row>
    <row r="228" spans="1:5" ht="28.5" customHeight="1">
      <c r="A228" s="9" t="s">
        <v>375</v>
      </c>
      <c r="B228" s="6">
        <f>'[1]L02'!$C$1224</f>
        <v>10</v>
      </c>
      <c r="C228" s="6">
        <v>29</v>
      </c>
      <c r="D228" s="24">
        <f>(B228-C228)/C228*100</f>
        <v>-65.52</v>
      </c>
      <c r="E228" s="84" t="s">
        <v>564</v>
      </c>
    </row>
    <row r="229" spans="1:5" ht="28.5" customHeight="1">
      <c r="A229" s="9" t="s">
        <v>376</v>
      </c>
      <c r="B229" s="6"/>
      <c r="C229" s="6"/>
      <c r="D229" s="24"/>
      <c r="E229" s="84"/>
    </row>
    <row r="230" spans="1:5" ht="28.5" customHeight="1">
      <c r="A230" s="10" t="s">
        <v>377</v>
      </c>
      <c r="B230" s="6"/>
      <c r="C230" s="6"/>
      <c r="D230" s="24"/>
      <c r="E230" s="84"/>
    </row>
    <row r="231" spans="1:5" ht="28.5" customHeight="1">
      <c r="A231" s="10" t="s">
        <v>378</v>
      </c>
      <c r="B231" s="6"/>
      <c r="C231" s="6"/>
      <c r="D231" s="24"/>
      <c r="E231" s="84"/>
    </row>
    <row r="232" spans="1:5" ht="28.5" customHeight="1">
      <c r="A232" s="10" t="s">
        <v>379</v>
      </c>
      <c r="B232" s="6"/>
      <c r="C232" s="6"/>
      <c r="D232" s="24"/>
      <c r="E232" s="84"/>
    </row>
    <row r="233" spans="1:5" ht="28.5" customHeight="1">
      <c r="A233" s="10" t="s">
        <v>380</v>
      </c>
      <c r="B233" s="6"/>
      <c r="C233" s="6"/>
      <c r="D233" s="24"/>
      <c r="E233" s="84"/>
    </row>
    <row r="234" spans="1:5" ht="28.5" customHeight="1">
      <c r="A234" s="10" t="s">
        <v>381</v>
      </c>
      <c r="B234" s="6"/>
      <c r="C234" s="6"/>
      <c r="D234" s="24"/>
      <c r="E234" s="84"/>
    </row>
    <row r="235" spans="1:5" ht="28.5" customHeight="1">
      <c r="A235" s="9" t="s">
        <v>268</v>
      </c>
      <c r="B235" s="6">
        <f>'[1]L02'!$C$1305</f>
        <v>665</v>
      </c>
      <c r="C235" s="6">
        <v>6337</v>
      </c>
      <c r="D235" s="24">
        <f>(B235-C235)/C235*100</f>
        <v>-89.51</v>
      </c>
      <c r="E235" s="84" t="s">
        <v>565</v>
      </c>
    </row>
    <row r="236" spans="1:5" ht="28.5" customHeight="1">
      <c r="A236" s="9" t="s">
        <v>279</v>
      </c>
      <c r="B236" s="6">
        <f>'[1]L02'!$C$1376</f>
        <v>8769</v>
      </c>
      <c r="C236" s="6">
        <v>10568</v>
      </c>
      <c r="D236" s="24">
        <f>(B236-C236)/C236*100</f>
        <v>-17.02</v>
      </c>
      <c r="E236" s="84"/>
    </row>
    <row r="237" spans="1:5" ht="28.5" customHeight="1">
      <c r="A237" s="10" t="s">
        <v>382</v>
      </c>
      <c r="B237" s="6"/>
      <c r="C237" s="6"/>
      <c r="D237" s="24"/>
      <c r="E237" s="84"/>
    </row>
    <row r="238" spans="1:5" ht="28.5" customHeight="1">
      <c r="A238" s="10" t="s">
        <v>383</v>
      </c>
      <c r="B238" s="6"/>
      <c r="C238" s="6"/>
      <c r="D238" s="24"/>
      <c r="E238" s="84"/>
    </row>
    <row r="239" spans="1:5" ht="28.5" customHeight="1">
      <c r="A239" s="10" t="s">
        <v>281</v>
      </c>
      <c r="B239" s="6">
        <f>'[1]L02'!$C$1378</f>
        <v>8769</v>
      </c>
      <c r="C239" s="6">
        <v>10568</v>
      </c>
      <c r="D239" s="24">
        <f>(B239-C239)/C239*100</f>
        <v>-17.02</v>
      </c>
      <c r="E239" s="84" t="s">
        <v>566</v>
      </c>
    </row>
    <row r="240" spans="1:5" ht="28.5" customHeight="1">
      <c r="A240" s="9" t="s">
        <v>384</v>
      </c>
      <c r="B240" s="6">
        <f>'[1]L02'!$C$1379</f>
        <v>265</v>
      </c>
      <c r="C240" s="6">
        <v>468</v>
      </c>
      <c r="D240" s="24"/>
      <c r="E240" s="84" t="s">
        <v>567</v>
      </c>
    </row>
    <row r="241" spans="1:5" ht="28.5" customHeight="1">
      <c r="A241" s="9" t="s">
        <v>285</v>
      </c>
      <c r="B241" s="6">
        <f>'[1]L02'!$C$1393</f>
        <v>4</v>
      </c>
      <c r="C241" s="6"/>
      <c r="D241" s="24"/>
      <c r="E241" s="84"/>
    </row>
    <row r="242" ht="28.5" customHeight="1"/>
  </sheetData>
  <sheetProtection/>
  <mergeCells count="7">
    <mergeCell ref="A1:C1"/>
    <mergeCell ref="A2:E2"/>
    <mergeCell ref="A3:A5"/>
    <mergeCell ref="B3:B5"/>
    <mergeCell ref="C3:C5"/>
    <mergeCell ref="D3:D5"/>
    <mergeCell ref="E3:E5"/>
  </mergeCells>
  <printOptions/>
  <pageMargins left="0.3937007874015748" right="0.15748031496062992" top="0.2362204724409449" bottom="0.2755905511811024" header="0" footer="0"/>
  <pageSetup blackAndWhite="1"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S258"/>
  <sheetViews>
    <sheetView zoomScalePageLayoutView="0" workbookViewId="0" topLeftCell="A1">
      <selection activeCell="M19" sqref="M19"/>
    </sheetView>
  </sheetViews>
  <sheetFormatPr defaultColWidth="9.125" defaultRowHeight="14.25"/>
  <cols>
    <col min="1" max="1" width="20.375" style="0" customWidth="1"/>
    <col min="2" max="2" width="6.50390625" style="0" customWidth="1"/>
    <col min="3" max="3" width="7.75390625" style="0" customWidth="1"/>
    <col min="4" max="4" width="7.50390625" style="0" customWidth="1"/>
    <col min="5" max="6" width="8.00390625" style="0" customWidth="1"/>
    <col min="7" max="8" width="12.875" style="0" hidden="1" customWidth="1"/>
    <col min="9" max="9" width="11.875" style="0" hidden="1" customWidth="1"/>
    <col min="10" max="10" width="14.75390625" style="0" hidden="1" customWidth="1"/>
    <col min="11" max="11" width="12.875" style="0" hidden="1" customWidth="1"/>
    <col min="12" max="12" width="9.00390625" style="0" customWidth="1"/>
    <col min="13" max="13" width="7.50390625" style="0" customWidth="1"/>
    <col min="14" max="14" width="7.625" style="0" customWidth="1"/>
    <col min="15" max="15" width="7.50390625" style="2" customWidth="1"/>
    <col min="16" max="16" width="7.00390625" style="0" customWidth="1"/>
    <col min="17" max="17" width="7.625" style="0" customWidth="1"/>
    <col min="18" max="18" width="9.125" style="0" customWidth="1"/>
    <col min="19" max="19" width="7.75390625" style="0" customWidth="1"/>
  </cols>
  <sheetData>
    <row r="1" ht="14.25">
      <c r="A1" s="3" t="s">
        <v>385</v>
      </c>
    </row>
    <row r="2" spans="1:19" ht="33.75" customHeight="1">
      <c r="A2" s="119" t="s">
        <v>386</v>
      </c>
      <c r="B2" s="119"/>
      <c r="C2" s="119"/>
      <c r="D2" s="119"/>
      <c r="E2" s="119"/>
      <c r="F2" s="119"/>
      <c r="G2" s="119"/>
      <c r="H2" s="119"/>
      <c r="I2" s="119"/>
      <c r="J2" s="119"/>
      <c r="K2" s="119"/>
      <c r="L2" s="119"/>
      <c r="M2" s="119"/>
      <c r="N2" s="119"/>
      <c r="O2" s="119"/>
      <c r="P2" s="119"/>
      <c r="Q2" s="119"/>
      <c r="R2" s="119"/>
      <c r="S2" s="119"/>
    </row>
    <row r="3" spans="1:19" ht="16.5" customHeight="1">
      <c r="A3" s="120" t="s">
        <v>2</v>
      </c>
      <c r="B3" s="120"/>
      <c r="C3" s="120"/>
      <c r="D3" s="120"/>
      <c r="E3" s="120"/>
      <c r="F3" s="120"/>
      <c r="G3" s="120"/>
      <c r="H3" s="120"/>
      <c r="I3" s="120"/>
      <c r="J3" s="120"/>
      <c r="K3" s="120"/>
      <c r="L3" s="120"/>
      <c r="M3" s="120"/>
      <c r="N3" s="120"/>
      <c r="O3" s="120"/>
      <c r="P3" s="120"/>
      <c r="Q3" s="120"/>
      <c r="R3" s="120"/>
      <c r="S3" s="120"/>
    </row>
    <row r="4" spans="1:19" s="1" customFormat="1" ht="28.5" customHeight="1">
      <c r="A4" s="107" t="s">
        <v>3</v>
      </c>
      <c r="B4" s="107" t="s">
        <v>4</v>
      </c>
      <c r="C4" s="107" t="s">
        <v>47</v>
      </c>
      <c r="D4" s="107"/>
      <c r="E4" s="107"/>
      <c r="F4" s="107"/>
      <c r="G4" s="107"/>
      <c r="H4" s="107"/>
      <c r="I4" s="107"/>
      <c r="J4" s="107"/>
      <c r="K4" s="107"/>
      <c r="L4" s="4"/>
      <c r="M4" s="4"/>
      <c r="N4" s="107" t="s">
        <v>5</v>
      </c>
      <c r="O4" s="107" t="s">
        <v>6</v>
      </c>
      <c r="P4" s="107" t="s">
        <v>48</v>
      </c>
      <c r="Q4" s="107"/>
      <c r="R4" s="107"/>
      <c r="S4" s="121" t="s">
        <v>387</v>
      </c>
    </row>
    <row r="5" spans="1:19" s="1" customFormat="1" ht="28.5" customHeight="1">
      <c r="A5" s="107"/>
      <c r="B5" s="107"/>
      <c r="C5" s="4" t="s">
        <v>51</v>
      </c>
      <c r="D5" s="4" t="s">
        <v>388</v>
      </c>
      <c r="E5" s="4" t="s">
        <v>61</v>
      </c>
      <c r="F5" s="4" t="s">
        <v>389</v>
      </c>
      <c r="G5" s="4" t="s">
        <v>390</v>
      </c>
      <c r="H5" s="4" t="s">
        <v>63</v>
      </c>
      <c r="I5" s="4" t="s">
        <v>64</v>
      </c>
      <c r="J5" s="4" t="s">
        <v>391</v>
      </c>
      <c r="K5" s="4" t="s">
        <v>392</v>
      </c>
      <c r="L5" s="4" t="s">
        <v>390</v>
      </c>
      <c r="M5" s="4" t="s">
        <v>63</v>
      </c>
      <c r="N5" s="107"/>
      <c r="O5" s="107"/>
      <c r="P5" s="4" t="s">
        <v>393</v>
      </c>
      <c r="Q5" s="12" t="s">
        <v>11</v>
      </c>
      <c r="R5" s="12" t="s">
        <v>394</v>
      </c>
      <c r="S5" s="122"/>
    </row>
    <row r="6" spans="1:19" ht="28.5" customHeight="1">
      <c r="A6" s="5" t="s">
        <v>395</v>
      </c>
      <c r="B6" s="6"/>
      <c r="C6" s="6">
        <f>'[1]L09'!$D$6</f>
        <v>4686</v>
      </c>
      <c r="D6" s="6">
        <f>'[1]L09'!$E$6</f>
        <v>1438</v>
      </c>
      <c r="E6" s="6">
        <f>'[1]L09'!$G$6</f>
        <v>504</v>
      </c>
      <c r="F6" s="6">
        <f>'[1]L09'!$H$6</f>
        <v>2690</v>
      </c>
      <c r="G6" s="6" t="e">
        <f>SUM(#REF!,#REF!,#REF!,#REF!,G19,G28,G47,G59,G72,G80,G85,#REF!)</f>
        <v>#REF!</v>
      </c>
      <c r="H6" s="6" t="e">
        <f>SUM(#REF!,#REF!,#REF!,#REF!,H19,H28,H47,H59,H72,H80,H85,#REF!)</f>
        <v>#REF!</v>
      </c>
      <c r="I6" s="6" t="e">
        <f>SUM(#REF!,#REF!,#REF!,#REF!,I19,I28,I47,I59,I72,I80,I85,#REF!)</f>
        <v>#REF!</v>
      </c>
      <c r="J6" s="6" t="e">
        <f>SUM(#REF!,#REF!,#REF!,#REF!,J19,J28,J47,J59,J72,J80,J85,#REF!)</f>
        <v>#REF!</v>
      </c>
      <c r="K6" s="6" t="e">
        <f>SUM(#REF!,#REF!,#REF!,#REF!,K19,K28,K47,K59,K72,K80,K85,#REF!)</f>
        <v>#REF!</v>
      </c>
      <c r="L6" s="6">
        <f>'[1]L09'!$I$6</f>
        <v>54</v>
      </c>
      <c r="M6" s="6">
        <f>'[1]L09'!$J$6</f>
        <v>0</v>
      </c>
      <c r="N6" s="6">
        <f>'[1]L09'!$N$6</f>
        <v>4686</v>
      </c>
      <c r="O6" s="6">
        <v>1635</v>
      </c>
      <c r="P6" s="6">
        <f>'[1]L09'!$O$6</f>
        <v>1794</v>
      </c>
      <c r="Q6" s="13">
        <f aca="true" t="shared" si="0" ref="Q6:Q63">P6-O6</f>
        <v>159</v>
      </c>
      <c r="R6" s="14">
        <f aca="true" t="shared" si="1" ref="R6:R64">(P6-S6)/S6*100</f>
        <v>-91</v>
      </c>
      <c r="S6" s="6">
        <v>19941</v>
      </c>
    </row>
    <row r="7" spans="1:19" ht="4.5" customHeight="1" hidden="1">
      <c r="A7" s="7" t="s">
        <v>396</v>
      </c>
      <c r="B7" s="6">
        <f>SUM(B8:B13)</f>
        <v>0</v>
      </c>
      <c r="C7" s="6">
        <f aca="true" t="shared" si="2" ref="C7:C63">SUM(D7:F7)</f>
        <v>0</v>
      </c>
      <c r="D7" s="6">
        <v>0</v>
      </c>
      <c r="E7" s="6"/>
      <c r="F7" s="6"/>
      <c r="G7" s="6">
        <f>SUM(G8:G13)</f>
        <v>0</v>
      </c>
      <c r="H7" s="6">
        <f>SUM(H8:H13)</f>
        <v>0</v>
      </c>
      <c r="I7" s="6">
        <f>SUM(I8:I13)</f>
        <v>0</v>
      </c>
      <c r="J7" s="6">
        <f>SUM(J8:J13)</f>
        <v>0</v>
      </c>
      <c r="K7" s="6">
        <f>SUM(K8:K13)</f>
        <v>0</v>
      </c>
      <c r="L7" s="6"/>
      <c r="M7" s="6"/>
      <c r="N7" s="6">
        <f aca="true" t="shared" si="3" ref="N7:N30">B7+C7</f>
        <v>0</v>
      </c>
      <c r="O7" s="6"/>
      <c r="P7" s="6" t="e">
        <f>'[2]L06'!M7</f>
        <v>#REF!</v>
      </c>
      <c r="Q7" s="13" t="e">
        <f t="shared" si="0"/>
        <v>#REF!</v>
      </c>
      <c r="R7" s="14" t="e">
        <f t="shared" si="1"/>
        <v>#REF!</v>
      </c>
      <c r="S7" s="6">
        <v>22</v>
      </c>
    </row>
    <row r="8" spans="1:19" ht="4.5" customHeight="1" hidden="1">
      <c r="A8" s="8" t="s">
        <v>397</v>
      </c>
      <c r="B8" s="6">
        <v>0</v>
      </c>
      <c r="C8" s="6">
        <f t="shared" si="2"/>
        <v>0</v>
      </c>
      <c r="D8" s="6">
        <v>0</v>
      </c>
      <c r="E8" s="6"/>
      <c r="F8" s="6"/>
      <c r="G8" s="6">
        <v>0</v>
      </c>
      <c r="H8" s="6">
        <v>0</v>
      </c>
      <c r="I8" s="6">
        <v>0</v>
      </c>
      <c r="J8" s="6">
        <v>0</v>
      </c>
      <c r="K8" s="6">
        <v>0</v>
      </c>
      <c r="L8" s="6"/>
      <c r="M8" s="6"/>
      <c r="N8" s="6">
        <f t="shared" si="3"/>
        <v>0</v>
      </c>
      <c r="O8" s="6"/>
      <c r="P8" s="6" t="e">
        <f>'[2]L06'!M8</f>
        <v>#REF!</v>
      </c>
      <c r="Q8" s="13" t="e">
        <f t="shared" si="0"/>
        <v>#REF!</v>
      </c>
      <c r="R8" s="14" t="e">
        <f t="shared" si="1"/>
        <v>#REF!</v>
      </c>
      <c r="S8" s="6">
        <v>0</v>
      </c>
    </row>
    <row r="9" spans="1:19" ht="4.5" customHeight="1" hidden="1">
      <c r="A9" s="8" t="s">
        <v>398</v>
      </c>
      <c r="B9" s="6">
        <v>0</v>
      </c>
      <c r="C9" s="6">
        <f t="shared" si="2"/>
        <v>0</v>
      </c>
      <c r="D9" s="6">
        <v>0</v>
      </c>
      <c r="E9" s="6"/>
      <c r="F9" s="6"/>
      <c r="G9" s="6">
        <v>0</v>
      </c>
      <c r="H9" s="6">
        <v>0</v>
      </c>
      <c r="I9" s="6">
        <v>0</v>
      </c>
      <c r="J9" s="6">
        <v>0</v>
      </c>
      <c r="K9" s="6">
        <v>0</v>
      </c>
      <c r="L9" s="6"/>
      <c r="M9" s="6"/>
      <c r="N9" s="6">
        <f t="shared" si="3"/>
        <v>0</v>
      </c>
      <c r="O9" s="6"/>
      <c r="P9" s="6" t="e">
        <f>'[2]L06'!M9</f>
        <v>#REF!</v>
      </c>
      <c r="Q9" s="13" t="e">
        <f t="shared" si="0"/>
        <v>#REF!</v>
      </c>
      <c r="R9" s="14" t="e">
        <f t="shared" si="1"/>
        <v>#REF!</v>
      </c>
      <c r="S9" s="6">
        <v>12</v>
      </c>
    </row>
    <row r="10" spans="1:19" ht="4.5" customHeight="1" hidden="1">
      <c r="A10" s="8" t="s">
        <v>399</v>
      </c>
      <c r="B10" s="6">
        <v>0</v>
      </c>
      <c r="C10" s="6">
        <f t="shared" si="2"/>
        <v>0</v>
      </c>
      <c r="D10" s="6">
        <v>0</v>
      </c>
      <c r="E10" s="6"/>
      <c r="F10" s="6"/>
      <c r="G10" s="6">
        <v>0</v>
      </c>
      <c r="H10" s="6">
        <v>0</v>
      </c>
      <c r="I10" s="6">
        <v>0</v>
      </c>
      <c r="J10" s="6">
        <v>0</v>
      </c>
      <c r="K10" s="6">
        <v>0</v>
      </c>
      <c r="L10" s="6"/>
      <c r="M10" s="6"/>
      <c r="N10" s="6">
        <f t="shared" si="3"/>
        <v>0</v>
      </c>
      <c r="O10" s="6"/>
      <c r="P10" s="6" t="e">
        <f>'[2]L06'!M10</f>
        <v>#REF!</v>
      </c>
      <c r="Q10" s="13" t="e">
        <f t="shared" si="0"/>
        <v>#REF!</v>
      </c>
      <c r="R10" s="14" t="e">
        <f t="shared" si="1"/>
        <v>#REF!</v>
      </c>
      <c r="S10" s="6">
        <v>10</v>
      </c>
    </row>
    <row r="11" spans="1:19" ht="4.5" customHeight="1" hidden="1">
      <c r="A11" s="8" t="s">
        <v>400</v>
      </c>
      <c r="B11" s="6">
        <v>0</v>
      </c>
      <c r="C11" s="6">
        <f t="shared" si="2"/>
        <v>0</v>
      </c>
      <c r="D11" s="6">
        <v>0</v>
      </c>
      <c r="E11" s="6"/>
      <c r="F11" s="6"/>
      <c r="G11" s="6">
        <v>0</v>
      </c>
      <c r="H11" s="6">
        <v>0</v>
      </c>
      <c r="I11" s="6">
        <v>0</v>
      </c>
      <c r="J11" s="6">
        <v>0</v>
      </c>
      <c r="K11" s="6">
        <v>0</v>
      </c>
      <c r="L11" s="6"/>
      <c r="M11" s="6"/>
      <c r="N11" s="6">
        <f t="shared" si="3"/>
        <v>0</v>
      </c>
      <c r="O11" s="6"/>
      <c r="P11" s="6" t="e">
        <f>'[2]L06'!M11</f>
        <v>#REF!</v>
      </c>
      <c r="Q11" s="13" t="e">
        <f t="shared" si="0"/>
        <v>#REF!</v>
      </c>
      <c r="R11" s="14" t="e">
        <f t="shared" si="1"/>
        <v>#REF!</v>
      </c>
      <c r="S11" s="6">
        <v>0</v>
      </c>
    </row>
    <row r="12" spans="1:19" ht="4.5" customHeight="1" hidden="1">
      <c r="A12" s="8" t="s">
        <v>401</v>
      </c>
      <c r="B12" s="6">
        <v>0</v>
      </c>
      <c r="C12" s="6">
        <f t="shared" si="2"/>
        <v>18</v>
      </c>
      <c r="D12" s="6">
        <v>18</v>
      </c>
      <c r="E12" s="6"/>
      <c r="F12" s="6"/>
      <c r="G12" s="6">
        <v>0</v>
      </c>
      <c r="H12" s="6">
        <v>0</v>
      </c>
      <c r="I12" s="6">
        <v>0</v>
      </c>
      <c r="J12" s="6">
        <v>0</v>
      </c>
      <c r="K12" s="6">
        <v>0</v>
      </c>
      <c r="L12" s="6"/>
      <c r="M12" s="6"/>
      <c r="N12" s="6">
        <f t="shared" si="3"/>
        <v>18</v>
      </c>
      <c r="O12" s="6"/>
      <c r="P12" s="6" t="e">
        <f>'[2]L06'!M12</f>
        <v>#REF!</v>
      </c>
      <c r="Q12" s="13" t="e">
        <f t="shared" si="0"/>
        <v>#REF!</v>
      </c>
      <c r="R12" s="14" t="e">
        <f t="shared" si="1"/>
        <v>#REF!</v>
      </c>
      <c r="S12" s="6">
        <v>0</v>
      </c>
    </row>
    <row r="13" spans="1:19" ht="4.5" customHeight="1" hidden="1">
      <c r="A13" s="8" t="s">
        <v>402</v>
      </c>
      <c r="B13" s="6">
        <v>0</v>
      </c>
      <c r="C13" s="6">
        <f t="shared" si="2"/>
        <v>18</v>
      </c>
      <c r="D13" s="6">
        <v>18</v>
      </c>
      <c r="E13" s="6"/>
      <c r="F13" s="6"/>
      <c r="G13" s="6">
        <v>0</v>
      </c>
      <c r="H13" s="6">
        <v>0</v>
      </c>
      <c r="I13" s="6">
        <v>0</v>
      </c>
      <c r="J13" s="6">
        <v>0</v>
      </c>
      <c r="K13" s="6">
        <v>0</v>
      </c>
      <c r="L13" s="6"/>
      <c r="M13" s="6"/>
      <c r="N13" s="6">
        <f t="shared" si="3"/>
        <v>18</v>
      </c>
      <c r="O13" s="6"/>
      <c r="P13" s="6" t="e">
        <f>'[2]L06'!M13</f>
        <v>#REF!</v>
      </c>
      <c r="Q13" s="13" t="e">
        <f t="shared" si="0"/>
        <v>#REF!</v>
      </c>
      <c r="R13" s="14" t="e">
        <f t="shared" si="1"/>
        <v>#REF!</v>
      </c>
      <c r="S13" s="6">
        <v>0</v>
      </c>
    </row>
    <row r="14" spans="1:19" ht="4.5" customHeight="1" hidden="1">
      <c r="A14" s="9" t="s">
        <v>166</v>
      </c>
      <c r="B14" s="6">
        <f>B15</f>
        <v>0</v>
      </c>
      <c r="C14" s="6">
        <f t="shared" si="2"/>
        <v>0</v>
      </c>
      <c r="D14" s="6">
        <v>0</v>
      </c>
      <c r="E14" s="6"/>
      <c r="F14" s="6"/>
      <c r="G14" s="6">
        <f>G15</f>
        <v>0</v>
      </c>
      <c r="H14" s="6">
        <f>H15</f>
        <v>0</v>
      </c>
      <c r="I14" s="6">
        <f>I15</f>
        <v>0</v>
      </c>
      <c r="J14" s="6">
        <f>J15</f>
        <v>0</v>
      </c>
      <c r="K14" s="6">
        <f>K15</f>
        <v>0</v>
      </c>
      <c r="L14" s="6"/>
      <c r="M14" s="6"/>
      <c r="N14" s="6">
        <f t="shared" si="3"/>
        <v>0</v>
      </c>
      <c r="O14" s="6"/>
      <c r="P14" s="6" t="e">
        <f>P15</f>
        <v>#REF!</v>
      </c>
      <c r="Q14" s="13" t="e">
        <f t="shared" si="0"/>
        <v>#REF!</v>
      </c>
      <c r="R14" s="14" t="e">
        <f t="shared" si="1"/>
        <v>#REF!</v>
      </c>
      <c r="S14" s="6">
        <v>40</v>
      </c>
    </row>
    <row r="15" spans="1:19" ht="4.5" customHeight="1" hidden="1">
      <c r="A15" s="10" t="s">
        <v>403</v>
      </c>
      <c r="B15" s="6">
        <v>0</v>
      </c>
      <c r="C15" s="6">
        <f t="shared" si="2"/>
        <v>0</v>
      </c>
      <c r="D15" s="6">
        <v>0</v>
      </c>
      <c r="E15" s="6"/>
      <c r="F15" s="6"/>
      <c r="G15" s="6">
        <v>0</v>
      </c>
      <c r="H15" s="6">
        <v>0</v>
      </c>
      <c r="I15" s="6">
        <v>0</v>
      </c>
      <c r="J15" s="6">
        <v>0</v>
      </c>
      <c r="K15" s="6">
        <v>0</v>
      </c>
      <c r="L15" s="6"/>
      <c r="M15" s="6"/>
      <c r="N15" s="6">
        <f t="shared" si="3"/>
        <v>0</v>
      </c>
      <c r="O15" s="6"/>
      <c r="P15" s="6" t="e">
        <f>'[2]L06'!M27</f>
        <v>#REF!</v>
      </c>
      <c r="Q15" s="13" t="e">
        <f t="shared" si="0"/>
        <v>#REF!</v>
      </c>
      <c r="R15" s="14" t="e">
        <f t="shared" si="1"/>
        <v>#REF!</v>
      </c>
      <c r="S15" s="6">
        <v>40</v>
      </c>
    </row>
    <row r="16" spans="1:19" ht="28.5" customHeight="1">
      <c r="A16" s="11" t="s">
        <v>126</v>
      </c>
      <c r="B16" s="6"/>
      <c r="C16" s="6"/>
      <c r="D16" s="6"/>
      <c r="E16" s="6"/>
      <c r="F16" s="6"/>
      <c r="G16" s="6"/>
      <c r="H16" s="6"/>
      <c r="I16" s="6"/>
      <c r="J16" s="6"/>
      <c r="K16" s="6"/>
      <c r="L16" s="6"/>
      <c r="M16" s="6"/>
      <c r="N16" s="6"/>
      <c r="O16" s="6"/>
      <c r="P16" s="6"/>
      <c r="Q16" s="13"/>
      <c r="R16" s="14">
        <f t="shared" si="1"/>
        <v>-100</v>
      </c>
      <c r="S16" s="6">
        <v>145</v>
      </c>
    </row>
    <row r="17" spans="1:19" ht="28.5" customHeight="1">
      <c r="A17" s="11" t="s">
        <v>148</v>
      </c>
      <c r="B17" s="6"/>
      <c r="C17" s="6"/>
      <c r="D17" s="6"/>
      <c r="E17" s="6"/>
      <c r="F17" s="6"/>
      <c r="G17" s="6"/>
      <c r="H17" s="6"/>
      <c r="I17" s="6"/>
      <c r="J17" s="6"/>
      <c r="K17" s="6"/>
      <c r="L17" s="6"/>
      <c r="M17" s="6"/>
      <c r="N17" s="6"/>
      <c r="O17" s="6"/>
      <c r="P17" s="6"/>
      <c r="Q17" s="13"/>
      <c r="R17" s="14">
        <f t="shared" si="1"/>
        <v>-100</v>
      </c>
      <c r="S17" s="6">
        <v>11</v>
      </c>
    </row>
    <row r="18" spans="1:19" ht="28.5" customHeight="1">
      <c r="A18" s="11" t="s">
        <v>155</v>
      </c>
      <c r="B18" s="6"/>
      <c r="C18" s="6"/>
      <c r="D18" s="6"/>
      <c r="E18" s="6"/>
      <c r="F18" s="6"/>
      <c r="G18" s="6"/>
      <c r="H18" s="6"/>
      <c r="I18" s="6"/>
      <c r="J18" s="6"/>
      <c r="K18" s="6"/>
      <c r="L18" s="6"/>
      <c r="M18" s="6"/>
      <c r="N18" s="6"/>
      <c r="O18" s="6"/>
      <c r="P18" s="6"/>
      <c r="Q18" s="13"/>
      <c r="R18" s="14">
        <f t="shared" si="1"/>
        <v>-100</v>
      </c>
      <c r="S18" s="6">
        <v>423</v>
      </c>
    </row>
    <row r="19" spans="1:19" ht="27.75" customHeight="1">
      <c r="A19" s="9" t="s">
        <v>329</v>
      </c>
      <c r="B19" s="6">
        <f>SUM(B20,B22:B27)</f>
        <v>0</v>
      </c>
      <c r="C19" s="6">
        <f>'[1]L09'!$D$17</f>
        <v>2900</v>
      </c>
      <c r="D19" s="6">
        <f>'[1]L09'!$E$17</f>
        <v>639</v>
      </c>
      <c r="E19" s="6">
        <f>'[1]L09'!$G$17</f>
        <v>504</v>
      </c>
      <c r="F19" s="6">
        <f>'[1]L09'!$H$17</f>
        <v>2261</v>
      </c>
      <c r="G19" s="6">
        <f>SUM(G20,G22:G27)</f>
        <v>0</v>
      </c>
      <c r="H19" s="6">
        <f>SUM(H20,H22:H27)</f>
        <v>0</v>
      </c>
      <c r="I19" s="6">
        <f>SUM(I20,I22:I27)</f>
        <v>0</v>
      </c>
      <c r="J19" s="6">
        <f>SUM(J20,J22:J27)</f>
        <v>0</v>
      </c>
      <c r="K19" s="6">
        <f>SUM(K20,K22:K27)</f>
        <v>0</v>
      </c>
      <c r="L19" s="6">
        <f>'[1]L09'!$I$17</f>
        <v>0</v>
      </c>
      <c r="M19" s="6">
        <f>'[1]L09'!$J$17</f>
        <v>-504</v>
      </c>
      <c r="N19" s="6">
        <f>'[1]L09'!$N$17</f>
        <v>2900</v>
      </c>
      <c r="O19" s="6">
        <v>651</v>
      </c>
      <c r="P19" s="6">
        <f>'[1]L09'!$O$17</f>
        <v>651</v>
      </c>
      <c r="Q19" s="13">
        <f t="shared" si="0"/>
        <v>0</v>
      </c>
      <c r="R19" s="14">
        <f t="shared" si="1"/>
        <v>-99.41</v>
      </c>
      <c r="S19" s="6">
        <v>110417</v>
      </c>
    </row>
    <row r="20" spans="1:19" ht="29.25" customHeight="1" hidden="1">
      <c r="A20" s="9" t="s">
        <v>206</v>
      </c>
      <c r="B20" s="6">
        <f>B21</f>
        <v>0</v>
      </c>
      <c r="C20" s="6">
        <f t="shared" si="2"/>
        <v>0</v>
      </c>
      <c r="D20" s="6">
        <v>0</v>
      </c>
      <c r="E20" s="6"/>
      <c r="F20" s="6"/>
      <c r="G20" s="6">
        <f>G21</f>
        <v>0</v>
      </c>
      <c r="H20" s="6">
        <f>H21</f>
        <v>0</v>
      </c>
      <c r="I20" s="6">
        <f>I21</f>
        <v>0</v>
      </c>
      <c r="J20" s="6">
        <f>J21</f>
        <v>0</v>
      </c>
      <c r="K20" s="6">
        <f>K21</f>
        <v>0</v>
      </c>
      <c r="L20" s="6"/>
      <c r="M20" s="6"/>
      <c r="N20" s="6">
        <f t="shared" si="3"/>
        <v>0</v>
      </c>
      <c r="O20" s="6"/>
      <c r="P20" s="6" t="e">
        <f>P21</f>
        <v>#REF!</v>
      </c>
      <c r="Q20" s="13" t="e">
        <f t="shared" si="0"/>
        <v>#REF!</v>
      </c>
      <c r="R20" s="14" t="e">
        <f t="shared" si="1"/>
        <v>#REF!</v>
      </c>
      <c r="S20" s="6">
        <v>254</v>
      </c>
    </row>
    <row r="21" spans="1:19" ht="29.25" customHeight="1" hidden="1">
      <c r="A21" s="10" t="s">
        <v>404</v>
      </c>
      <c r="B21" s="6">
        <v>0</v>
      </c>
      <c r="C21" s="6">
        <f t="shared" si="2"/>
        <v>0</v>
      </c>
      <c r="D21" s="6">
        <v>0</v>
      </c>
      <c r="E21" s="6"/>
      <c r="F21" s="6"/>
      <c r="G21" s="6">
        <v>0</v>
      </c>
      <c r="H21" s="6">
        <v>0</v>
      </c>
      <c r="I21" s="6">
        <v>0</v>
      </c>
      <c r="J21" s="6">
        <v>0</v>
      </c>
      <c r="K21" s="6">
        <v>0</v>
      </c>
      <c r="L21" s="6"/>
      <c r="M21" s="6"/>
      <c r="N21" s="6">
        <f t="shared" si="3"/>
        <v>0</v>
      </c>
      <c r="O21" s="6"/>
      <c r="P21" s="6" t="e">
        <f>'[2]L06'!M30</f>
        <v>#REF!</v>
      </c>
      <c r="Q21" s="13" t="e">
        <f t="shared" si="0"/>
        <v>#REF!</v>
      </c>
      <c r="R21" s="14" t="e">
        <f t="shared" si="1"/>
        <v>#REF!</v>
      </c>
      <c r="S21" s="6">
        <v>0</v>
      </c>
    </row>
    <row r="22" spans="1:19" ht="29.25" customHeight="1" hidden="1">
      <c r="A22" s="9" t="s">
        <v>405</v>
      </c>
      <c r="B22" s="6">
        <v>0</v>
      </c>
      <c r="C22" s="6">
        <f t="shared" si="2"/>
        <v>64</v>
      </c>
      <c r="D22" s="6">
        <v>64</v>
      </c>
      <c r="E22" s="6"/>
      <c r="F22" s="6"/>
      <c r="G22" s="6">
        <v>0</v>
      </c>
      <c r="H22" s="6">
        <v>0</v>
      </c>
      <c r="I22" s="6">
        <v>0</v>
      </c>
      <c r="J22" s="6">
        <v>0</v>
      </c>
      <c r="K22" s="6">
        <v>0</v>
      </c>
      <c r="L22" s="6"/>
      <c r="M22" s="6"/>
      <c r="N22" s="6">
        <f t="shared" si="3"/>
        <v>64</v>
      </c>
      <c r="O22" s="6"/>
      <c r="P22" s="6" t="e">
        <f>'[2]L06'!M31</f>
        <v>#REF!</v>
      </c>
      <c r="Q22" s="13" t="e">
        <f t="shared" si="0"/>
        <v>#REF!</v>
      </c>
      <c r="R22" s="14" t="e">
        <f t="shared" si="1"/>
        <v>#REF!</v>
      </c>
      <c r="S22" s="6">
        <v>0</v>
      </c>
    </row>
    <row r="23" spans="1:19" ht="29.25" customHeight="1" hidden="1">
      <c r="A23" s="9" t="s">
        <v>406</v>
      </c>
      <c r="B23" s="6">
        <v>0</v>
      </c>
      <c r="C23" s="6">
        <f t="shared" si="2"/>
        <v>0</v>
      </c>
      <c r="D23" s="6">
        <v>0</v>
      </c>
      <c r="E23" s="6"/>
      <c r="F23" s="6"/>
      <c r="G23" s="6">
        <v>0</v>
      </c>
      <c r="H23" s="6">
        <v>0</v>
      </c>
      <c r="I23" s="6">
        <v>0</v>
      </c>
      <c r="J23" s="6">
        <v>0</v>
      </c>
      <c r="K23" s="6">
        <v>0</v>
      </c>
      <c r="L23" s="6"/>
      <c r="M23" s="6"/>
      <c r="N23" s="6">
        <f t="shared" si="3"/>
        <v>0</v>
      </c>
      <c r="O23" s="6"/>
      <c r="P23" s="6" t="e">
        <f>'[2]L06'!M36</f>
        <v>#REF!</v>
      </c>
      <c r="Q23" s="13" t="e">
        <f t="shared" si="0"/>
        <v>#REF!</v>
      </c>
      <c r="R23" s="14" t="e">
        <f t="shared" si="1"/>
        <v>#REF!</v>
      </c>
      <c r="S23" s="6">
        <v>2118</v>
      </c>
    </row>
    <row r="24" spans="1:19" ht="29.25" customHeight="1" hidden="1">
      <c r="A24" s="9" t="s">
        <v>407</v>
      </c>
      <c r="B24" s="6">
        <v>0</v>
      </c>
      <c r="C24" s="6">
        <f t="shared" si="2"/>
        <v>0</v>
      </c>
      <c r="D24" s="6">
        <v>0</v>
      </c>
      <c r="E24" s="6"/>
      <c r="F24" s="6"/>
      <c r="G24" s="6">
        <v>0</v>
      </c>
      <c r="H24" s="6">
        <v>0</v>
      </c>
      <c r="I24" s="6">
        <v>0</v>
      </c>
      <c r="J24" s="6">
        <v>0</v>
      </c>
      <c r="K24" s="6">
        <v>0</v>
      </c>
      <c r="L24" s="6"/>
      <c r="M24" s="6"/>
      <c r="N24" s="6">
        <f t="shared" si="3"/>
        <v>0</v>
      </c>
      <c r="O24" s="6"/>
      <c r="P24" s="6" t="e">
        <f>'[2]L06'!M45</f>
        <v>#REF!</v>
      </c>
      <c r="Q24" s="13" t="e">
        <f t="shared" si="0"/>
        <v>#REF!</v>
      </c>
      <c r="R24" s="14" t="e">
        <f t="shared" si="1"/>
        <v>#REF!</v>
      </c>
      <c r="S24" s="6">
        <v>0</v>
      </c>
    </row>
    <row r="25" spans="1:19" ht="29.25" customHeight="1" hidden="1">
      <c r="A25" s="9" t="s">
        <v>408</v>
      </c>
      <c r="B25" s="6">
        <v>0</v>
      </c>
      <c r="C25" s="6">
        <f t="shared" si="2"/>
        <v>0</v>
      </c>
      <c r="D25" s="6">
        <v>0</v>
      </c>
      <c r="E25" s="6"/>
      <c r="F25" s="6"/>
      <c r="G25" s="6">
        <v>0</v>
      </c>
      <c r="H25" s="6">
        <v>0</v>
      </c>
      <c r="I25" s="6">
        <v>0</v>
      </c>
      <c r="J25" s="6">
        <v>0</v>
      </c>
      <c r="K25" s="6">
        <v>0</v>
      </c>
      <c r="L25" s="6"/>
      <c r="M25" s="6"/>
      <c r="N25" s="6">
        <f t="shared" si="3"/>
        <v>0</v>
      </c>
      <c r="O25" s="6"/>
      <c r="P25" s="6" t="e">
        <f>'[2]L06'!M46</f>
        <v>#REF!</v>
      </c>
      <c r="Q25" s="13" t="e">
        <f t="shared" si="0"/>
        <v>#REF!</v>
      </c>
      <c r="R25" s="14" t="e">
        <f t="shared" si="1"/>
        <v>#REF!</v>
      </c>
      <c r="S25" s="6">
        <v>0</v>
      </c>
    </row>
    <row r="26" spans="1:19" ht="29.25" customHeight="1" hidden="1">
      <c r="A26" s="7" t="s">
        <v>409</v>
      </c>
      <c r="B26" s="6">
        <v>0</v>
      </c>
      <c r="C26" s="6">
        <f t="shared" si="2"/>
        <v>0</v>
      </c>
      <c r="D26" s="6">
        <v>0</v>
      </c>
      <c r="E26" s="6"/>
      <c r="F26" s="6"/>
      <c r="G26" s="6">
        <v>0</v>
      </c>
      <c r="H26" s="6">
        <v>0</v>
      </c>
      <c r="I26" s="6">
        <v>0</v>
      </c>
      <c r="J26" s="6">
        <v>0</v>
      </c>
      <c r="K26" s="6">
        <v>0</v>
      </c>
      <c r="L26" s="6"/>
      <c r="M26" s="6"/>
      <c r="N26" s="6">
        <f t="shared" si="3"/>
        <v>0</v>
      </c>
      <c r="O26" s="6"/>
      <c r="P26" s="6" t="e">
        <f>'[2]L06'!M50</f>
        <v>#REF!</v>
      </c>
      <c r="Q26" s="13" t="e">
        <f t="shared" si="0"/>
        <v>#REF!</v>
      </c>
      <c r="R26" s="14" t="e">
        <f t="shared" si="1"/>
        <v>#REF!</v>
      </c>
      <c r="S26" s="6">
        <v>0</v>
      </c>
    </row>
    <row r="27" spans="1:19" ht="29.25" customHeight="1" hidden="1">
      <c r="A27" s="9" t="s">
        <v>410</v>
      </c>
      <c r="B27" s="6">
        <v>0</v>
      </c>
      <c r="C27" s="6">
        <f t="shared" si="2"/>
        <v>0</v>
      </c>
      <c r="D27" s="6">
        <v>0</v>
      </c>
      <c r="E27" s="6"/>
      <c r="F27" s="6"/>
      <c r="G27" s="6">
        <v>0</v>
      </c>
      <c r="H27" s="6">
        <v>0</v>
      </c>
      <c r="I27" s="6">
        <v>0</v>
      </c>
      <c r="J27" s="6">
        <v>0</v>
      </c>
      <c r="K27" s="6">
        <v>0</v>
      </c>
      <c r="L27" s="6"/>
      <c r="M27" s="6"/>
      <c r="N27" s="6">
        <f t="shared" si="3"/>
        <v>0</v>
      </c>
      <c r="O27" s="6"/>
      <c r="P27" s="6" t="e">
        <f>'[2]L06'!M51</f>
        <v>#REF!</v>
      </c>
      <c r="Q27" s="13" t="e">
        <f t="shared" si="0"/>
        <v>#REF!</v>
      </c>
      <c r="R27" s="14" t="e">
        <f t="shared" si="1"/>
        <v>#REF!</v>
      </c>
      <c r="S27" s="6">
        <v>0</v>
      </c>
    </row>
    <row r="28" spans="1:19" ht="29.25" customHeight="1" hidden="1">
      <c r="A28" s="9" t="s">
        <v>333</v>
      </c>
      <c r="B28" s="6">
        <f>SUM(B29,B32,B36,B45)</f>
        <v>0</v>
      </c>
      <c r="C28" s="6">
        <f t="shared" si="2"/>
        <v>815</v>
      </c>
      <c r="D28" s="6">
        <v>815</v>
      </c>
      <c r="E28" s="6"/>
      <c r="F28" s="6"/>
      <c r="G28" s="6">
        <f>SUM(G29,G32,G36,G45)</f>
        <v>0</v>
      </c>
      <c r="H28" s="6">
        <f>SUM(H29,H32,H36,H45)</f>
        <v>0</v>
      </c>
      <c r="I28" s="6">
        <f>SUM(I29,I32,I36,I45)</f>
        <v>0</v>
      </c>
      <c r="J28" s="6">
        <f>SUM(J29,J32,J36,J45)</f>
        <v>0</v>
      </c>
      <c r="K28" s="6">
        <f>SUM(K29,K32,K36,K45)</f>
        <v>0</v>
      </c>
      <c r="L28" s="6"/>
      <c r="M28" s="6"/>
      <c r="N28" s="6">
        <f t="shared" si="3"/>
        <v>815</v>
      </c>
      <c r="O28" s="6"/>
      <c r="P28" s="6" t="e">
        <f>SUM(P29,P32,P36,P45)</f>
        <v>#REF!</v>
      </c>
      <c r="Q28" s="13" t="e">
        <f t="shared" si="0"/>
        <v>#REF!</v>
      </c>
      <c r="R28" s="14" t="e">
        <f t="shared" si="1"/>
        <v>#REF!</v>
      </c>
      <c r="S28" s="6">
        <v>0</v>
      </c>
    </row>
    <row r="29" spans="1:19" ht="29.25" customHeight="1" hidden="1">
      <c r="A29" s="9" t="s">
        <v>411</v>
      </c>
      <c r="B29" s="6">
        <f>SUM(B30:B31)</f>
        <v>0</v>
      </c>
      <c r="C29" s="6">
        <f t="shared" si="2"/>
        <v>0</v>
      </c>
      <c r="D29" s="6">
        <v>0</v>
      </c>
      <c r="E29" s="6"/>
      <c r="F29" s="6"/>
      <c r="G29" s="6">
        <f>SUM(G30:G31)</f>
        <v>0</v>
      </c>
      <c r="H29" s="6">
        <f>SUM(H30:H31)</f>
        <v>0</v>
      </c>
      <c r="I29" s="6">
        <f>SUM(I30:I31)</f>
        <v>0</v>
      </c>
      <c r="J29" s="6">
        <f>SUM(J30:J31)</f>
        <v>0</v>
      </c>
      <c r="K29" s="6">
        <f>SUM(K30:K31)</f>
        <v>0</v>
      </c>
      <c r="L29" s="6"/>
      <c r="M29" s="6"/>
      <c r="N29" s="6">
        <f t="shared" si="3"/>
        <v>0</v>
      </c>
      <c r="O29" s="6"/>
      <c r="P29" s="6" t="e">
        <f>SUM(P30:P31)</f>
        <v>#REF!</v>
      </c>
      <c r="Q29" s="13" t="e">
        <f t="shared" si="0"/>
        <v>#REF!</v>
      </c>
      <c r="R29" s="14" t="e">
        <f t="shared" si="1"/>
        <v>#REF!</v>
      </c>
      <c r="S29" s="6">
        <v>0</v>
      </c>
    </row>
    <row r="30" spans="1:19" ht="29.25" customHeight="1" hidden="1">
      <c r="A30" s="10" t="s">
        <v>412</v>
      </c>
      <c r="B30" s="6">
        <v>0</v>
      </c>
      <c r="C30" s="6">
        <f t="shared" si="2"/>
        <v>0</v>
      </c>
      <c r="D30" s="6">
        <v>0</v>
      </c>
      <c r="E30" s="6"/>
      <c r="F30" s="6"/>
      <c r="G30" s="6">
        <v>0</v>
      </c>
      <c r="H30" s="6">
        <v>0</v>
      </c>
      <c r="I30" s="6">
        <v>0</v>
      </c>
      <c r="J30" s="6">
        <v>0</v>
      </c>
      <c r="K30" s="6">
        <v>0</v>
      </c>
      <c r="L30" s="6"/>
      <c r="M30" s="6"/>
      <c r="N30" s="6">
        <f t="shared" si="3"/>
        <v>0</v>
      </c>
      <c r="O30" s="6"/>
      <c r="P30" s="6" t="e">
        <f>'[2]L06'!M58</f>
        <v>#REF!</v>
      </c>
      <c r="Q30" s="13" t="e">
        <f t="shared" si="0"/>
        <v>#REF!</v>
      </c>
      <c r="R30" s="14" t="e">
        <f t="shared" si="1"/>
        <v>#REF!</v>
      </c>
      <c r="S30" s="6">
        <v>0</v>
      </c>
    </row>
    <row r="31" spans="1:19" ht="29.25" customHeight="1" hidden="1">
      <c r="A31" s="10" t="s">
        <v>413</v>
      </c>
      <c r="B31" s="6">
        <v>0</v>
      </c>
      <c r="C31" s="6">
        <f t="shared" si="2"/>
        <v>0</v>
      </c>
      <c r="D31" s="6">
        <v>0</v>
      </c>
      <c r="E31" s="6"/>
      <c r="F31" s="6"/>
      <c r="G31" s="6">
        <v>0</v>
      </c>
      <c r="H31" s="6">
        <v>0</v>
      </c>
      <c r="I31" s="6">
        <v>0</v>
      </c>
      <c r="J31" s="6">
        <v>0</v>
      </c>
      <c r="K31" s="6">
        <v>0</v>
      </c>
      <c r="L31" s="6"/>
      <c r="M31" s="6"/>
      <c r="N31" s="6">
        <f aca="true" t="shared" si="4" ref="N31:N62">B31+C31</f>
        <v>0</v>
      </c>
      <c r="O31" s="6"/>
      <c r="P31" s="6" t="e">
        <f>'[2]L06'!M59</f>
        <v>#REF!</v>
      </c>
      <c r="Q31" s="13" t="e">
        <f t="shared" si="0"/>
        <v>#REF!</v>
      </c>
      <c r="R31" s="14" t="e">
        <f t="shared" si="1"/>
        <v>#REF!</v>
      </c>
      <c r="S31" s="6">
        <v>0</v>
      </c>
    </row>
    <row r="32" spans="1:19" ht="29.25" customHeight="1" hidden="1">
      <c r="A32" s="9" t="s">
        <v>212</v>
      </c>
      <c r="B32" s="6">
        <f>SUM(B33:B35)</f>
        <v>0</v>
      </c>
      <c r="C32" s="6">
        <f t="shared" si="2"/>
        <v>0</v>
      </c>
      <c r="D32" s="6">
        <v>0</v>
      </c>
      <c r="E32" s="6"/>
      <c r="F32" s="6"/>
      <c r="G32" s="6">
        <f>SUM(G33:G35)</f>
        <v>0</v>
      </c>
      <c r="H32" s="6">
        <f>SUM(H33:H35)</f>
        <v>0</v>
      </c>
      <c r="I32" s="6">
        <f>SUM(I33:I35)</f>
        <v>0</v>
      </c>
      <c r="J32" s="6">
        <f>SUM(J33:J35)</f>
        <v>0</v>
      </c>
      <c r="K32" s="6">
        <f>SUM(K33:K35)</f>
        <v>0</v>
      </c>
      <c r="L32" s="6"/>
      <c r="M32" s="6"/>
      <c r="N32" s="6">
        <f t="shared" si="4"/>
        <v>0</v>
      </c>
      <c r="O32" s="6"/>
      <c r="P32" s="6" t="e">
        <f>SUM(P33:P35)</f>
        <v>#REF!</v>
      </c>
      <c r="Q32" s="13" t="e">
        <f t="shared" si="0"/>
        <v>#REF!</v>
      </c>
      <c r="R32" s="14" t="e">
        <f t="shared" si="1"/>
        <v>#REF!</v>
      </c>
      <c r="S32" s="6">
        <v>0</v>
      </c>
    </row>
    <row r="33" spans="1:19" ht="29.25" customHeight="1" hidden="1">
      <c r="A33" s="10" t="s">
        <v>414</v>
      </c>
      <c r="B33" s="6">
        <v>0</v>
      </c>
      <c r="C33" s="6">
        <f t="shared" si="2"/>
        <v>0</v>
      </c>
      <c r="D33" s="6">
        <v>0</v>
      </c>
      <c r="E33" s="6"/>
      <c r="F33" s="6"/>
      <c r="G33" s="6">
        <v>0</v>
      </c>
      <c r="H33" s="6">
        <v>0</v>
      </c>
      <c r="I33" s="6">
        <v>0</v>
      </c>
      <c r="J33" s="6">
        <v>0</v>
      </c>
      <c r="K33" s="6">
        <v>0</v>
      </c>
      <c r="L33" s="6"/>
      <c r="M33" s="6"/>
      <c r="N33" s="6">
        <f t="shared" si="4"/>
        <v>0</v>
      </c>
      <c r="O33" s="6"/>
      <c r="P33" s="6" t="e">
        <f>'[2]L06'!M61</f>
        <v>#REF!</v>
      </c>
      <c r="Q33" s="13" t="e">
        <f t="shared" si="0"/>
        <v>#REF!</v>
      </c>
      <c r="R33" s="14" t="e">
        <f t="shared" si="1"/>
        <v>#REF!</v>
      </c>
      <c r="S33" s="6">
        <v>0</v>
      </c>
    </row>
    <row r="34" spans="1:19" ht="29.25" customHeight="1" hidden="1">
      <c r="A34" s="10" t="s">
        <v>415</v>
      </c>
      <c r="B34" s="6">
        <v>0</v>
      </c>
      <c r="C34" s="6">
        <f t="shared" si="2"/>
        <v>0</v>
      </c>
      <c r="D34" s="6">
        <v>0</v>
      </c>
      <c r="E34" s="6"/>
      <c r="F34" s="6"/>
      <c r="G34" s="6">
        <v>0</v>
      </c>
      <c r="H34" s="6">
        <v>0</v>
      </c>
      <c r="I34" s="6">
        <v>0</v>
      </c>
      <c r="J34" s="6">
        <v>0</v>
      </c>
      <c r="K34" s="6">
        <v>0</v>
      </c>
      <c r="L34" s="6"/>
      <c r="M34" s="6"/>
      <c r="N34" s="6">
        <f t="shared" si="4"/>
        <v>0</v>
      </c>
      <c r="O34" s="6"/>
      <c r="P34" s="6" t="e">
        <f>'[2]L06'!M62</f>
        <v>#REF!</v>
      </c>
      <c r="Q34" s="13" t="e">
        <f t="shared" si="0"/>
        <v>#REF!</v>
      </c>
      <c r="R34" s="14" t="e">
        <f t="shared" si="1"/>
        <v>#REF!</v>
      </c>
      <c r="S34" s="6">
        <v>0</v>
      </c>
    </row>
    <row r="35" spans="1:19" ht="29.25" customHeight="1" hidden="1">
      <c r="A35" s="10" t="s">
        <v>416</v>
      </c>
      <c r="B35" s="6">
        <v>0</v>
      </c>
      <c r="C35" s="6">
        <f t="shared" si="2"/>
        <v>0</v>
      </c>
      <c r="D35" s="6">
        <v>0</v>
      </c>
      <c r="E35" s="6"/>
      <c r="F35" s="6"/>
      <c r="G35" s="6">
        <v>0</v>
      </c>
      <c r="H35" s="6">
        <v>0</v>
      </c>
      <c r="I35" s="6">
        <v>0</v>
      </c>
      <c r="J35" s="6">
        <v>0</v>
      </c>
      <c r="K35" s="6">
        <v>0</v>
      </c>
      <c r="L35" s="6"/>
      <c r="M35" s="6"/>
      <c r="N35" s="6">
        <f t="shared" si="4"/>
        <v>0</v>
      </c>
      <c r="O35" s="6"/>
      <c r="P35" s="6" t="e">
        <f>'[2]L06'!M63</f>
        <v>#REF!</v>
      </c>
      <c r="Q35" s="13" t="e">
        <f t="shared" si="0"/>
        <v>#REF!</v>
      </c>
      <c r="R35" s="14" t="e">
        <f t="shared" si="1"/>
        <v>#REF!</v>
      </c>
      <c r="S35" s="6">
        <v>0</v>
      </c>
    </row>
    <row r="36" spans="1:19" ht="29.25" customHeight="1" hidden="1">
      <c r="A36" s="9" t="s">
        <v>213</v>
      </c>
      <c r="B36" s="6">
        <f>SUM(B37:B44)</f>
        <v>0</v>
      </c>
      <c r="C36" s="6">
        <f t="shared" si="2"/>
        <v>0</v>
      </c>
      <c r="D36" s="6">
        <v>0</v>
      </c>
      <c r="E36" s="6"/>
      <c r="F36" s="6"/>
      <c r="G36" s="6">
        <f>SUM(G37:G44)</f>
        <v>0</v>
      </c>
      <c r="H36" s="6">
        <f>SUM(H37:H44)</f>
        <v>0</v>
      </c>
      <c r="I36" s="6">
        <f>SUM(I37:I44)</f>
        <v>0</v>
      </c>
      <c r="J36" s="6">
        <f>SUM(J37:J44)</f>
        <v>0</v>
      </c>
      <c r="K36" s="6">
        <f>SUM(K37:K44)</f>
        <v>0</v>
      </c>
      <c r="L36" s="6"/>
      <c r="M36" s="6"/>
      <c r="N36" s="6">
        <f t="shared" si="4"/>
        <v>0</v>
      </c>
      <c r="O36" s="6"/>
      <c r="P36" s="6" t="e">
        <f>SUM(P37:P44)</f>
        <v>#REF!</v>
      </c>
      <c r="Q36" s="13" t="e">
        <f t="shared" si="0"/>
        <v>#REF!</v>
      </c>
      <c r="R36" s="14" t="e">
        <f t="shared" si="1"/>
        <v>#REF!</v>
      </c>
      <c r="S36" s="6">
        <v>0</v>
      </c>
    </row>
    <row r="37" spans="1:19" ht="29.25" customHeight="1" hidden="1">
      <c r="A37" s="10" t="s">
        <v>417</v>
      </c>
      <c r="B37" s="6">
        <v>0</v>
      </c>
      <c r="C37" s="6">
        <f t="shared" si="2"/>
        <v>815</v>
      </c>
      <c r="D37" s="6">
        <v>815</v>
      </c>
      <c r="E37" s="6"/>
      <c r="F37" s="6"/>
      <c r="G37" s="6">
        <v>0</v>
      </c>
      <c r="H37" s="6">
        <v>0</v>
      </c>
      <c r="I37" s="6">
        <v>0</v>
      </c>
      <c r="J37" s="6">
        <v>0</v>
      </c>
      <c r="K37" s="6">
        <v>0</v>
      </c>
      <c r="L37" s="6"/>
      <c r="M37" s="6"/>
      <c r="N37" s="6">
        <f t="shared" si="4"/>
        <v>815</v>
      </c>
      <c r="O37" s="6"/>
      <c r="P37" s="6" t="e">
        <f>'[2]L06'!M65</f>
        <v>#REF!</v>
      </c>
      <c r="Q37" s="13" t="e">
        <f t="shared" si="0"/>
        <v>#REF!</v>
      </c>
      <c r="R37" s="14" t="e">
        <f t="shared" si="1"/>
        <v>#REF!</v>
      </c>
      <c r="S37" s="6">
        <v>0</v>
      </c>
    </row>
    <row r="38" spans="1:19" ht="29.25" customHeight="1" hidden="1">
      <c r="A38" s="10" t="s">
        <v>418</v>
      </c>
      <c r="B38" s="6">
        <v>0</v>
      </c>
      <c r="C38" s="6">
        <f t="shared" si="2"/>
        <v>17</v>
      </c>
      <c r="D38" s="6">
        <v>17</v>
      </c>
      <c r="E38" s="6"/>
      <c r="F38" s="6"/>
      <c r="G38" s="6">
        <v>0</v>
      </c>
      <c r="H38" s="6">
        <v>0</v>
      </c>
      <c r="I38" s="6">
        <v>0</v>
      </c>
      <c r="J38" s="6">
        <v>0</v>
      </c>
      <c r="K38" s="6">
        <v>0</v>
      </c>
      <c r="L38" s="6"/>
      <c r="M38" s="6"/>
      <c r="N38" s="6">
        <f t="shared" si="4"/>
        <v>17</v>
      </c>
      <c r="O38" s="6"/>
      <c r="P38" s="6" t="e">
        <f>'[2]L06'!M66</f>
        <v>#REF!</v>
      </c>
      <c r="Q38" s="13" t="e">
        <f t="shared" si="0"/>
        <v>#REF!</v>
      </c>
      <c r="R38" s="14" t="e">
        <f t="shared" si="1"/>
        <v>#REF!</v>
      </c>
      <c r="S38" s="6">
        <v>0</v>
      </c>
    </row>
    <row r="39" spans="1:19" ht="29.25" customHeight="1" hidden="1">
      <c r="A39" s="10" t="s">
        <v>419</v>
      </c>
      <c r="B39" s="6">
        <v>0</v>
      </c>
      <c r="C39" s="6">
        <f t="shared" si="2"/>
        <v>3</v>
      </c>
      <c r="D39" s="6">
        <v>3</v>
      </c>
      <c r="E39" s="6"/>
      <c r="F39" s="6"/>
      <c r="G39" s="6">
        <v>0</v>
      </c>
      <c r="H39" s="6">
        <v>0</v>
      </c>
      <c r="I39" s="6">
        <v>0</v>
      </c>
      <c r="J39" s="6">
        <v>0</v>
      </c>
      <c r="K39" s="6">
        <v>0</v>
      </c>
      <c r="L39" s="6"/>
      <c r="M39" s="6"/>
      <c r="N39" s="6">
        <f t="shared" si="4"/>
        <v>3</v>
      </c>
      <c r="O39" s="6"/>
      <c r="P39" s="6" t="e">
        <f>'[2]L06'!M69</f>
        <v>#REF!</v>
      </c>
      <c r="Q39" s="13" t="e">
        <f t="shared" si="0"/>
        <v>#REF!</v>
      </c>
      <c r="R39" s="14" t="e">
        <f t="shared" si="1"/>
        <v>#REF!</v>
      </c>
      <c r="S39" s="6">
        <v>0</v>
      </c>
    </row>
    <row r="40" spans="1:19" ht="29.25" customHeight="1" hidden="1">
      <c r="A40" s="10" t="s">
        <v>420</v>
      </c>
      <c r="B40" s="6">
        <v>0</v>
      </c>
      <c r="C40" s="6">
        <f t="shared" si="2"/>
        <v>0</v>
      </c>
      <c r="D40" s="6">
        <v>0</v>
      </c>
      <c r="E40" s="6"/>
      <c r="F40" s="6"/>
      <c r="G40" s="6">
        <v>0</v>
      </c>
      <c r="H40" s="6">
        <v>0</v>
      </c>
      <c r="I40" s="6">
        <v>0</v>
      </c>
      <c r="J40" s="6">
        <v>0</v>
      </c>
      <c r="K40" s="6">
        <v>0</v>
      </c>
      <c r="L40" s="6"/>
      <c r="M40" s="6"/>
      <c r="N40" s="6">
        <f t="shared" si="4"/>
        <v>0</v>
      </c>
      <c r="O40" s="6"/>
      <c r="P40" s="6" t="e">
        <f>'[2]L06'!M72</f>
        <v>#REF!</v>
      </c>
      <c r="Q40" s="13" t="e">
        <f t="shared" si="0"/>
        <v>#REF!</v>
      </c>
      <c r="R40" s="14" t="e">
        <f t="shared" si="1"/>
        <v>#REF!</v>
      </c>
      <c r="S40" s="6">
        <v>0</v>
      </c>
    </row>
    <row r="41" spans="1:19" ht="29.25" customHeight="1" hidden="1">
      <c r="A41" s="10" t="s">
        <v>421</v>
      </c>
      <c r="B41" s="6">
        <v>0</v>
      </c>
      <c r="C41" s="6">
        <f t="shared" si="2"/>
        <v>0</v>
      </c>
      <c r="D41" s="6">
        <v>0</v>
      </c>
      <c r="E41" s="6"/>
      <c r="F41" s="6"/>
      <c r="G41" s="6">
        <v>0</v>
      </c>
      <c r="H41" s="6">
        <v>0</v>
      </c>
      <c r="I41" s="6">
        <v>0</v>
      </c>
      <c r="J41" s="6">
        <v>0</v>
      </c>
      <c r="K41" s="6">
        <v>0</v>
      </c>
      <c r="L41" s="6"/>
      <c r="M41" s="6"/>
      <c r="N41" s="6">
        <f t="shared" si="4"/>
        <v>0</v>
      </c>
      <c r="O41" s="6"/>
      <c r="P41" s="6" t="e">
        <f>'[2]L06'!M73</f>
        <v>#REF!</v>
      </c>
      <c r="Q41" s="13" t="e">
        <f t="shared" si="0"/>
        <v>#REF!</v>
      </c>
      <c r="R41" s="14" t="e">
        <f t="shared" si="1"/>
        <v>#REF!</v>
      </c>
      <c r="S41" s="6">
        <v>0</v>
      </c>
    </row>
    <row r="42" spans="1:19" ht="29.25" customHeight="1" hidden="1">
      <c r="A42" s="10" t="s">
        <v>422</v>
      </c>
      <c r="B42" s="6">
        <v>0</v>
      </c>
      <c r="C42" s="6">
        <f t="shared" si="2"/>
        <v>795</v>
      </c>
      <c r="D42" s="6">
        <v>795</v>
      </c>
      <c r="E42" s="6"/>
      <c r="F42" s="6"/>
      <c r="G42" s="6">
        <v>0</v>
      </c>
      <c r="H42" s="6">
        <v>0</v>
      </c>
      <c r="I42" s="6">
        <v>0</v>
      </c>
      <c r="J42" s="6">
        <v>0</v>
      </c>
      <c r="K42" s="6">
        <v>0</v>
      </c>
      <c r="L42" s="6"/>
      <c r="M42" s="6"/>
      <c r="N42" s="6">
        <f t="shared" si="4"/>
        <v>795</v>
      </c>
      <c r="O42" s="6"/>
      <c r="P42" s="6" t="e">
        <f>'[2]L06'!M74</f>
        <v>#REF!</v>
      </c>
      <c r="Q42" s="13" t="e">
        <f t="shared" si="0"/>
        <v>#REF!</v>
      </c>
      <c r="R42" s="14" t="e">
        <f t="shared" si="1"/>
        <v>#REF!</v>
      </c>
      <c r="S42" s="6">
        <v>0</v>
      </c>
    </row>
    <row r="43" spans="1:19" ht="29.25" customHeight="1" hidden="1">
      <c r="A43" s="10" t="s">
        <v>423</v>
      </c>
      <c r="B43" s="6">
        <v>0</v>
      </c>
      <c r="C43" s="6">
        <f t="shared" si="2"/>
        <v>0</v>
      </c>
      <c r="D43" s="6">
        <v>0</v>
      </c>
      <c r="E43" s="6"/>
      <c r="F43" s="6"/>
      <c r="G43" s="6">
        <v>0</v>
      </c>
      <c r="H43" s="6">
        <v>0</v>
      </c>
      <c r="I43" s="6">
        <v>0</v>
      </c>
      <c r="J43" s="6">
        <v>0</v>
      </c>
      <c r="K43" s="6">
        <v>0</v>
      </c>
      <c r="L43" s="6"/>
      <c r="M43" s="6"/>
      <c r="N43" s="6">
        <f t="shared" si="4"/>
        <v>0</v>
      </c>
      <c r="O43" s="6"/>
      <c r="P43" s="6" t="e">
        <f>'[2]L06'!M75</f>
        <v>#REF!</v>
      </c>
      <c r="Q43" s="13" t="e">
        <f t="shared" si="0"/>
        <v>#REF!</v>
      </c>
      <c r="R43" s="14" t="e">
        <f t="shared" si="1"/>
        <v>#REF!</v>
      </c>
      <c r="S43" s="6">
        <v>0</v>
      </c>
    </row>
    <row r="44" spans="1:19" ht="29.25" customHeight="1" hidden="1">
      <c r="A44" s="10" t="s">
        <v>424</v>
      </c>
      <c r="B44" s="6">
        <v>0</v>
      </c>
      <c r="C44" s="6">
        <f t="shared" si="2"/>
        <v>0</v>
      </c>
      <c r="D44" s="6">
        <v>0</v>
      </c>
      <c r="E44" s="6"/>
      <c r="F44" s="6"/>
      <c r="G44" s="6">
        <v>0</v>
      </c>
      <c r="H44" s="6">
        <v>0</v>
      </c>
      <c r="I44" s="6">
        <v>0</v>
      </c>
      <c r="J44" s="6">
        <v>0</v>
      </c>
      <c r="K44" s="6">
        <v>0</v>
      </c>
      <c r="L44" s="6"/>
      <c r="M44" s="6"/>
      <c r="N44" s="6">
        <f t="shared" si="4"/>
        <v>0</v>
      </c>
      <c r="O44" s="6"/>
      <c r="P44" s="6" t="e">
        <f>'[2]L06'!M76</f>
        <v>#REF!</v>
      </c>
      <c r="Q44" s="13" t="e">
        <f t="shared" si="0"/>
        <v>#REF!</v>
      </c>
      <c r="R44" s="14" t="e">
        <f t="shared" si="1"/>
        <v>#REF!</v>
      </c>
      <c r="S44" s="6">
        <v>0</v>
      </c>
    </row>
    <row r="45" spans="1:19" ht="29.25" customHeight="1" hidden="1">
      <c r="A45" s="9" t="s">
        <v>215</v>
      </c>
      <c r="B45" s="6">
        <f>B46</f>
        <v>0</v>
      </c>
      <c r="C45" s="6">
        <f t="shared" si="2"/>
        <v>0</v>
      </c>
      <c r="D45" s="6">
        <v>0</v>
      </c>
      <c r="E45" s="6"/>
      <c r="F45" s="6"/>
      <c r="G45" s="6">
        <f>G46</f>
        <v>0</v>
      </c>
      <c r="H45" s="6">
        <f>H46</f>
        <v>0</v>
      </c>
      <c r="I45" s="6">
        <f>I46</f>
        <v>0</v>
      </c>
      <c r="J45" s="6">
        <f>J46</f>
        <v>0</v>
      </c>
      <c r="K45" s="6">
        <f>K46</f>
        <v>0</v>
      </c>
      <c r="L45" s="6"/>
      <c r="M45" s="6"/>
      <c r="N45" s="6">
        <f t="shared" si="4"/>
        <v>0</v>
      </c>
      <c r="O45" s="6"/>
      <c r="P45" s="6" t="e">
        <f>P46</f>
        <v>#REF!</v>
      </c>
      <c r="Q45" s="13" t="e">
        <f t="shared" si="0"/>
        <v>#REF!</v>
      </c>
      <c r="R45" s="14" t="e">
        <f t="shared" si="1"/>
        <v>#REF!</v>
      </c>
      <c r="S45" s="6">
        <v>0</v>
      </c>
    </row>
    <row r="46" spans="1:19" ht="29.25" customHeight="1" hidden="1">
      <c r="A46" s="10" t="s">
        <v>425</v>
      </c>
      <c r="B46" s="6">
        <v>0</v>
      </c>
      <c r="C46" s="6">
        <f t="shared" si="2"/>
        <v>0</v>
      </c>
      <c r="D46" s="6">
        <v>0</v>
      </c>
      <c r="E46" s="6"/>
      <c r="F46" s="6"/>
      <c r="G46" s="6">
        <v>0</v>
      </c>
      <c r="H46" s="6">
        <v>0</v>
      </c>
      <c r="I46" s="6">
        <v>0</v>
      </c>
      <c r="J46" s="6">
        <v>0</v>
      </c>
      <c r="K46" s="6">
        <v>0</v>
      </c>
      <c r="L46" s="6"/>
      <c r="M46" s="6"/>
      <c r="N46" s="6">
        <f t="shared" si="4"/>
        <v>0</v>
      </c>
      <c r="O46" s="6"/>
      <c r="P46" s="6" t="e">
        <f>'[2]L06'!M78</f>
        <v>#REF!</v>
      </c>
      <c r="Q46" s="13" t="e">
        <f t="shared" si="0"/>
        <v>#REF!</v>
      </c>
      <c r="R46" s="14" t="e">
        <f t="shared" si="1"/>
        <v>#REF!</v>
      </c>
      <c r="S46" s="6">
        <v>0</v>
      </c>
    </row>
    <row r="47" spans="1:19" ht="29.25" customHeight="1" hidden="1">
      <c r="A47" s="9" t="s">
        <v>426</v>
      </c>
      <c r="B47" s="6">
        <f>SUM(B48,B53,B56)</f>
        <v>0</v>
      </c>
      <c r="C47" s="6">
        <f t="shared" si="2"/>
        <v>0</v>
      </c>
      <c r="D47" s="6">
        <v>0</v>
      </c>
      <c r="E47" s="6"/>
      <c r="F47" s="6"/>
      <c r="G47" s="6">
        <f>SUM(G48,G53,G56)</f>
        <v>0</v>
      </c>
      <c r="H47" s="6">
        <f>SUM(H48,H53,H56)</f>
        <v>0</v>
      </c>
      <c r="I47" s="6">
        <f>SUM(I48,I53,I56)</f>
        <v>0</v>
      </c>
      <c r="J47" s="6">
        <f>SUM(J48,J53,J56)</f>
        <v>0</v>
      </c>
      <c r="K47" s="6">
        <f>SUM(K48,K53,K56)</f>
        <v>0</v>
      </c>
      <c r="L47" s="6"/>
      <c r="M47" s="6"/>
      <c r="N47" s="6">
        <f t="shared" si="4"/>
        <v>0</v>
      </c>
      <c r="O47" s="6"/>
      <c r="P47" s="6" t="e">
        <f>SUM(P48,P53,P56)</f>
        <v>#REF!</v>
      </c>
      <c r="Q47" s="13" t="e">
        <f t="shared" si="0"/>
        <v>#REF!</v>
      </c>
      <c r="R47" s="14" t="e">
        <f t="shared" si="1"/>
        <v>#REF!</v>
      </c>
      <c r="S47" s="6">
        <v>0</v>
      </c>
    </row>
    <row r="48" spans="1:19" ht="29.25" customHeight="1" hidden="1">
      <c r="A48" s="9" t="s">
        <v>223</v>
      </c>
      <c r="B48" s="6">
        <f>SUM(B49:B52)</f>
        <v>0</v>
      </c>
      <c r="C48" s="6">
        <f t="shared" si="2"/>
        <v>0</v>
      </c>
      <c r="D48" s="6">
        <v>0</v>
      </c>
      <c r="E48" s="6"/>
      <c r="F48" s="6"/>
      <c r="G48" s="6">
        <f>SUM(G49:G52)</f>
        <v>0</v>
      </c>
      <c r="H48" s="6">
        <f>SUM(H49:H52)</f>
        <v>0</v>
      </c>
      <c r="I48" s="6">
        <f>SUM(I49:I52)</f>
        <v>0</v>
      </c>
      <c r="J48" s="6">
        <f>SUM(J49:J52)</f>
        <v>0</v>
      </c>
      <c r="K48" s="6">
        <f>SUM(K49:K52)</f>
        <v>0</v>
      </c>
      <c r="L48" s="6"/>
      <c r="M48" s="6"/>
      <c r="N48" s="6">
        <f t="shared" si="4"/>
        <v>0</v>
      </c>
      <c r="O48" s="6"/>
      <c r="P48" s="6" t="e">
        <f>SUM(P49:P52)</f>
        <v>#REF!</v>
      </c>
      <c r="Q48" s="13" t="e">
        <f t="shared" si="0"/>
        <v>#REF!</v>
      </c>
      <c r="R48" s="14" t="e">
        <f t="shared" si="1"/>
        <v>#REF!</v>
      </c>
      <c r="S48" s="6">
        <v>0</v>
      </c>
    </row>
    <row r="49" spans="1:19" ht="29.25" customHeight="1" hidden="1">
      <c r="A49" s="10" t="s">
        <v>427</v>
      </c>
      <c r="B49" s="6">
        <v>0</v>
      </c>
      <c r="C49" s="6">
        <f t="shared" si="2"/>
        <v>0</v>
      </c>
      <c r="D49" s="6">
        <v>0</v>
      </c>
      <c r="E49" s="6"/>
      <c r="F49" s="6"/>
      <c r="G49" s="6">
        <v>0</v>
      </c>
      <c r="H49" s="6">
        <v>0</v>
      </c>
      <c r="I49" s="6">
        <v>0</v>
      </c>
      <c r="J49" s="6">
        <v>0</v>
      </c>
      <c r="K49" s="6">
        <v>0</v>
      </c>
      <c r="L49" s="6"/>
      <c r="M49" s="6"/>
      <c r="N49" s="6">
        <f t="shared" si="4"/>
        <v>0</v>
      </c>
      <c r="O49" s="6"/>
      <c r="P49" s="6" t="e">
        <f>'[2]L06'!M81</f>
        <v>#REF!</v>
      </c>
      <c r="Q49" s="13" t="e">
        <f t="shared" si="0"/>
        <v>#REF!</v>
      </c>
      <c r="R49" s="14" t="e">
        <f t="shared" si="1"/>
        <v>#REF!</v>
      </c>
      <c r="S49" s="6">
        <v>0</v>
      </c>
    </row>
    <row r="50" spans="1:19" ht="29.25" customHeight="1" hidden="1">
      <c r="A50" s="10" t="s">
        <v>428</v>
      </c>
      <c r="B50" s="6">
        <v>0</v>
      </c>
      <c r="C50" s="6">
        <f t="shared" si="2"/>
        <v>7715</v>
      </c>
      <c r="D50" s="6">
        <v>7715</v>
      </c>
      <c r="E50" s="6"/>
      <c r="F50" s="6"/>
      <c r="G50" s="6">
        <v>0</v>
      </c>
      <c r="H50" s="6">
        <v>0</v>
      </c>
      <c r="I50" s="6">
        <v>0</v>
      </c>
      <c r="J50" s="6">
        <v>0</v>
      </c>
      <c r="K50" s="6">
        <v>0</v>
      </c>
      <c r="L50" s="6"/>
      <c r="M50" s="6"/>
      <c r="N50" s="6">
        <f t="shared" si="4"/>
        <v>7715</v>
      </c>
      <c r="O50" s="6"/>
      <c r="P50" s="6" t="e">
        <f>'[2]L06'!M82</f>
        <v>#REF!</v>
      </c>
      <c r="Q50" s="13" t="e">
        <f t="shared" si="0"/>
        <v>#REF!</v>
      </c>
      <c r="R50" s="14" t="e">
        <f t="shared" si="1"/>
        <v>#REF!</v>
      </c>
      <c r="S50" s="6">
        <v>0</v>
      </c>
    </row>
    <row r="51" spans="1:19" ht="29.25" customHeight="1" hidden="1">
      <c r="A51" s="10" t="s">
        <v>429</v>
      </c>
      <c r="B51" s="6">
        <v>0</v>
      </c>
      <c r="C51" s="6">
        <f t="shared" si="2"/>
        <v>0</v>
      </c>
      <c r="D51" s="6">
        <v>0</v>
      </c>
      <c r="E51" s="6"/>
      <c r="F51" s="6"/>
      <c r="G51" s="6">
        <v>0</v>
      </c>
      <c r="H51" s="6">
        <v>0</v>
      </c>
      <c r="I51" s="6">
        <v>0</v>
      </c>
      <c r="J51" s="6">
        <v>0</v>
      </c>
      <c r="K51" s="6">
        <v>0</v>
      </c>
      <c r="L51" s="6"/>
      <c r="M51" s="6"/>
      <c r="N51" s="6">
        <f t="shared" si="4"/>
        <v>0</v>
      </c>
      <c r="O51" s="6"/>
      <c r="P51" s="6" t="e">
        <f>'[2]L06'!M85</f>
        <v>#REF!</v>
      </c>
      <c r="Q51" s="13" t="e">
        <f t="shared" si="0"/>
        <v>#REF!</v>
      </c>
      <c r="R51" s="14" t="e">
        <f t="shared" si="1"/>
        <v>#REF!</v>
      </c>
      <c r="S51" s="6">
        <v>0</v>
      </c>
    </row>
    <row r="52" spans="1:19" ht="29.25" customHeight="1" hidden="1">
      <c r="A52" s="10" t="s">
        <v>430</v>
      </c>
      <c r="B52" s="6">
        <v>0</v>
      </c>
      <c r="C52" s="6">
        <f t="shared" si="2"/>
        <v>0</v>
      </c>
      <c r="D52" s="6">
        <v>0</v>
      </c>
      <c r="E52" s="6"/>
      <c r="F52" s="6"/>
      <c r="G52" s="6">
        <v>0</v>
      </c>
      <c r="H52" s="6">
        <v>0</v>
      </c>
      <c r="I52" s="6">
        <v>0</v>
      </c>
      <c r="J52" s="6">
        <v>0</v>
      </c>
      <c r="K52" s="6">
        <v>0</v>
      </c>
      <c r="L52" s="6"/>
      <c r="M52" s="6"/>
      <c r="N52" s="6">
        <f t="shared" si="4"/>
        <v>0</v>
      </c>
      <c r="O52" s="6"/>
      <c r="P52" s="6" t="e">
        <f>'[2]L06'!M86</f>
        <v>#REF!</v>
      </c>
      <c r="Q52" s="13" t="e">
        <f t="shared" si="0"/>
        <v>#REF!</v>
      </c>
      <c r="R52" s="14" t="e">
        <f t="shared" si="1"/>
        <v>#REF!</v>
      </c>
      <c r="S52" s="6">
        <v>0</v>
      </c>
    </row>
    <row r="53" spans="1:19" ht="29.25" customHeight="1" hidden="1">
      <c r="A53" s="9" t="s">
        <v>224</v>
      </c>
      <c r="B53" s="6">
        <f>SUM(B54:B55)</f>
        <v>0</v>
      </c>
      <c r="C53" s="6">
        <f t="shared" si="2"/>
        <v>0</v>
      </c>
      <c r="D53" s="6">
        <v>0</v>
      </c>
      <c r="E53" s="6"/>
      <c r="F53" s="6"/>
      <c r="G53" s="6">
        <f>SUM(G54:G55)</f>
        <v>0</v>
      </c>
      <c r="H53" s="6">
        <f>SUM(H54:H55)</f>
        <v>0</v>
      </c>
      <c r="I53" s="6">
        <f>SUM(I54:I55)</f>
        <v>0</v>
      </c>
      <c r="J53" s="6">
        <f>SUM(J54:J55)</f>
        <v>0</v>
      </c>
      <c r="K53" s="6">
        <f>SUM(K54:K55)</f>
        <v>0</v>
      </c>
      <c r="L53" s="6"/>
      <c r="M53" s="6"/>
      <c r="N53" s="6">
        <f t="shared" si="4"/>
        <v>0</v>
      </c>
      <c r="O53" s="6"/>
      <c r="P53" s="6" t="e">
        <f>SUM(P54:P55)</f>
        <v>#REF!</v>
      </c>
      <c r="Q53" s="13" t="e">
        <f t="shared" si="0"/>
        <v>#REF!</v>
      </c>
      <c r="R53" s="14" t="e">
        <f t="shared" si="1"/>
        <v>#REF!</v>
      </c>
      <c r="S53" s="6">
        <v>0</v>
      </c>
    </row>
    <row r="54" spans="1:19" ht="29.25" customHeight="1" hidden="1">
      <c r="A54" s="10" t="s">
        <v>431</v>
      </c>
      <c r="B54" s="6">
        <v>0</v>
      </c>
      <c r="C54" s="6">
        <f t="shared" si="2"/>
        <v>0</v>
      </c>
      <c r="D54" s="6">
        <v>0</v>
      </c>
      <c r="E54" s="6"/>
      <c r="F54" s="6"/>
      <c r="G54" s="6">
        <v>0</v>
      </c>
      <c r="H54" s="6">
        <v>0</v>
      </c>
      <c r="I54" s="6">
        <v>0</v>
      </c>
      <c r="J54" s="6">
        <v>0</v>
      </c>
      <c r="K54" s="6">
        <v>0</v>
      </c>
      <c r="L54" s="6"/>
      <c r="M54" s="6"/>
      <c r="N54" s="6">
        <f t="shared" si="4"/>
        <v>0</v>
      </c>
      <c r="O54" s="6"/>
      <c r="P54" s="6" t="e">
        <f>'[2]L06'!M88</f>
        <v>#REF!</v>
      </c>
      <c r="Q54" s="13" t="e">
        <f t="shared" si="0"/>
        <v>#REF!</v>
      </c>
      <c r="R54" s="14" t="e">
        <f t="shared" si="1"/>
        <v>#REF!</v>
      </c>
      <c r="S54" s="6">
        <v>0</v>
      </c>
    </row>
    <row r="55" spans="1:19" ht="29.25" customHeight="1" hidden="1">
      <c r="A55" s="10" t="s">
        <v>432</v>
      </c>
      <c r="B55" s="6">
        <v>0</v>
      </c>
      <c r="C55" s="6">
        <f t="shared" si="2"/>
        <v>0</v>
      </c>
      <c r="D55" s="6">
        <v>0</v>
      </c>
      <c r="E55" s="6"/>
      <c r="F55" s="6"/>
      <c r="G55" s="6">
        <v>0</v>
      </c>
      <c r="H55" s="6">
        <v>0</v>
      </c>
      <c r="I55" s="6">
        <v>0</v>
      </c>
      <c r="J55" s="6">
        <v>0</v>
      </c>
      <c r="K55" s="6">
        <v>0</v>
      </c>
      <c r="L55" s="6"/>
      <c r="M55" s="6"/>
      <c r="N55" s="6">
        <f t="shared" si="4"/>
        <v>0</v>
      </c>
      <c r="O55" s="6"/>
      <c r="P55" s="6" t="e">
        <f>'[2]L06'!M89</f>
        <v>#REF!</v>
      </c>
      <c r="Q55" s="13" t="e">
        <f t="shared" si="0"/>
        <v>#REF!</v>
      </c>
      <c r="R55" s="14" t="e">
        <f t="shared" si="1"/>
        <v>#REF!</v>
      </c>
      <c r="S55" s="6">
        <v>0</v>
      </c>
    </row>
    <row r="56" spans="1:19" ht="29.25" customHeight="1" hidden="1">
      <c r="A56" s="9" t="s">
        <v>225</v>
      </c>
      <c r="B56" s="6">
        <f>SUM(B57:B58)</f>
        <v>0</v>
      </c>
      <c r="C56" s="6">
        <f t="shared" si="2"/>
        <v>0</v>
      </c>
      <c r="D56" s="6">
        <v>0</v>
      </c>
      <c r="E56" s="6"/>
      <c r="F56" s="6"/>
      <c r="G56" s="6">
        <f>SUM(G57:G58)</f>
        <v>0</v>
      </c>
      <c r="H56" s="6">
        <f>SUM(H57:H58)</f>
        <v>0</v>
      </c>
      <c r="I56" s="6">
        <f>SUM(I57:I58)</f>
        <v>0</v>
      </c>
      <c r="J56" s="6">
        <f>SUM(J57:J58)</f>
        <v>0</v>
      </c>
      <c r="K56" s="6">
        <f>SUM(K57:K58)</f>
        <v>0</v>
      </c>
      <c r="L56" s="6"/>
      <c r="M56" s="6"/>
      <c r="N56" s="6">
        <f t="shared" si="4"/>
        <v>0</v>
      </c>
      <c r="O56" s="6"/>
      <c r="P56" s="6" t="e">
        <f>SUM(P57:P58)</f>
        <v>#REF!</v>
      </c>
      <c r="Q56" s="13" t="e">
        <f t="shared" si="0"/>
        <v>#REF!</v>
      </c>
      <c r="R56" s="14" t="e">
        <f t="shared" si="1"/>
        <v>#REF!</v>
      </c>
      <c r="S56" s="6">
        <v>0</v>
      </c>
    </row>
    <row r="57" spans="1:19" ht="29.25" customHeight="1" hidden="1">
      <c r="A57" s="10" t="s">
        <v>433</v>
      </c>
      <c r="B57" s="6">
        <v>0</v>
      </c>
      <c r="C57" s="6">
        <f t="shared" si="2"/>
        <v>0</v>
      </c>
      <c r="D57" s="6">
        <v>0</v>
      </c>
      <c r="E57" s="6"/>
      <c r="F57" s="6"/>
      <c r="G57" s="6">
        <v>0</v>
      </c>
      <c r="H57" s="6">
        <v>0</v>
      </c>
      <c r="I57" s="6">
        <v>0</v>
      </c>
      <c r="J57" s="6">
        <v>0</v>
      </c>
      <c r="K57" s="6">
        <v>0</v>
      </c>
      <c r="L57" s="6"/>
      <c r="M57" s="6"/>
      <c r="N57" s="6">
        <f t="shared" si="4"/>
        <v>0</v>
      </c>
      <c r="O57" s="6"/>
      <c r="P57" s="6" t="e">
        <f>'[2]L06'!M91</f>
        <v>#REF!</v>
      </c>
      <c r="Q57" s="13" t="e">
        <f t="shared" si="0"/>
        <v>#REF!</v>
      </c>
      <c r="R57" s="14" t="e">
        <f t="shared" si="1"/>
        <v>#REF!</v>
      </c>
      <c r="S57" s="6">
        <v>0</v>
      </c>
    </row>
    <row r="58" spans="1:19" ht="29.25" customHeight="1" hidden="1">
      <c r="A58" s="10" t="s">
        <v>434</v>
      </c>
      <c r="B58" s="6">
        <v>0</v>
      </c>
      <c r="C58" s="6">
        <f t="shared" si="2"/>
        <v>7715</v>
      </c>
      <c r="D58" s="6">
        <v>7715</v>
      </c>
      <c r="E58" s="6"/>
      <c r="F58" s="6"/>
      <c r="G58" s="6">
        <v>0</v>
      </c>
      <c r="H58" s="6">
        <v>0</v>
      </c>
      <c r="I58" s="6">
        <v>0</v>
      </c>
      <c r="J58" s="6">
        <v>0</v>
      </c>
      <c r="K58" s="6">
        <v>0</v>
      </c>
      <c r="L58" s="6"/>
      <c r="M58" s="6"/>
      <c r="N58" s="6">
        <f t="shared" si="4"/>
        <v>7715</v>
      </c>
      <c r="O58" s="6"/>
      <c r="P58" s="6" t="e">
        <f>'[2]L06'!M92</f>
        <v>#REF!</v>
      </c>
      <c r="Q58" s="13" t="e">
        <f t="shared" si="0"/>
        <v>#REF!</v>
      </c>
      <c r="R58" s="14" t="e">
        <f t="shared" si="1"/>
        <v>#REF!</v>
      </c>
      <c r="S58" s="6">
        <v>0</v>
      </c>
    </row>
    <row r="59" spans="1:19" ht="29.25" customHeight="1" hidden="1">
      <c r="A59" s="9" t="s">
        <v>435</v>
      </c>
      <c r="B59" s="6">
        <f>SUM(B60,B62,B64,B70)</f>
        <v>0</v>
      </c>
      <c r="C59" s="6">
        <f t="shared" si="2"/>
        <v>2715</v>
      </c>
      <c r="D59" s="6">
        <v>2715</v>
      </c>
      <c r="E59" s="6"/>
      <c r="F59" s="6"/>
      <c r="G59" s="6">
        <f>SUM(G60,G62,G64,G70)</f>
        <v>0</v>
      </c>
      <c r="H59" s="6">
        <f>SUM(H60,H62,H64,H70)</f>
        <v>0</v>
      </c>
      <c r="I59" s="6">
        <f>SUM(I60,I62,I64,I70)</f>
        <v>0</v>
      </c>
      <c r="J59" s="6">
        <f>SUM(J60,J62,J64,J70)</f>
        <v>0</v>
      </c>
      <c r="K59" s="6">
        <f>SUM(K60,K62,K64,K70)</f>
        <v>0</v>
      </c>
      <c r="L59" s="6"/>
      <c r="M59" s="6"/>
      <c r="N59" s="6">
        <f t="shared" si="4"/>
        <v>2715</v>
      </c>
      <c r="O59" s="6"/>
      <c r="P59" s="6" t="e">
        <f>SUM(P60,P62,P64,P70)</f>
        <v>#REF!</v>
      </c>
      <c r="Q59" s="13" t="e">
        <f t="shared" si="0"/>
        <v>#REF!</v>
      </c>
      <c r="R59" s="14" t="e">
        <f t="shared" si="1"/>
        <v>#REF!</v>
      </c>
      <c r="S59" s="6">
        <v>0</v>
      </c>
    </row>
    <row r="60" spans="1:19" ht="29.25" customHeight="1" hidden="1">
      <c r="A60" s="9" t="s">
        <v>232</v>
      </c>
      <c r="B60" s="6">
        <f>B61</f>
        <v>0</v>
      </c>
      <c r="C60" s="6">
        <f t="shared" si="2"/>
        <v>0</v>
      </c>
      <c r="D60" s="6">
        <v>0</v>
      </c>
      <c r="E60" s="6"/>
      <c r="F60" s="6"/>
      <c r="G60" s="6">
        <f>G61</f>
        <v>0</v>
      </c>
      <c r="H60" s="6">
        <f>H61</f>
        <v>0</v>
      </c>
      <c r="I60" s="6">
        <f>I61</f>
        <v>0</v>
      </c>
      <c r="J60" s="6">
        <f>J61</f>
        <v>0</v>
      </c>
      <c r="K60" s="6">
        <f>K61</f>
        <v>0</v>
      </c>
      <c r="L60" s="6"/>
      <c r="M60" s="6"/>
      <c r="N60" s="6">
        <f t="shared" si="4"/>
        <v>0</v>
      </c>
      <c r="O60" s="6"/>
      <c r="P60" s="6" t="e">
        <f>P61</f>
        <v>#REF!</v>
      </c>
      <c r="Q60" s="13" t="e">
        <f t="shared" si="0"/>
        <v>#REF!</v>
      </c>
      <c r="R60" s="14" t="e">
        <f t="shared" si="1"/>
        <v>#REF!</v>
      </c>
      <c r="S60" s="6">
        <v>0</v>
      </c>
    </row>
    <row r="61" spans="1:19" ht="29.25" customHeight="1" hidden="1">
      <c r="A61" s="10" t="s">
        <v>436</v>
      </c>
      <c r="B61" s="6">
        <v>0</v>
      </c>
      <c r="C61" s="6">
        <f t="shared" si="2"/>
        <v>5000</v>
      </c>
      <c r="D61" s="6">
        <v>5000</v>
      </c>
      <c r="E61" s="6"/>
      <c r="F61" s="6"/>
      <c r="G61" s="6">
        <v>0</v>
      </c>
      <c r="H61" s="6">
        <v>0</v>
      </c>
      <c r="I61" s="6">
        <v>0</v>
      </c>
      <c r="J61" s="6">
        <v>0</v>
      </c>
      <c r="K61" s="6">
        <v>0</v>
      </c>
      <c r="L61" s="6"/>
      <c r="M61" s="6"/>
      <c r="N61" s="6">
        <f t="shared" si="4"/>
        <v>5000</v>
      </c>
      <c r="O61" s="6"/>
      <c r="P61" s="6" t="e">
        <f>'[2]L06'!M95</f>
        <v>#REF!</v>
      </c>
      <c r="Q61" s="13" t="e">
        <f t="shared" si="0"/>
        <v>#REF!</v>
      </c>
      <c r="R61" s="14" t="e">
        <f t="shared" si="1"/>
        <v>#REF!</v>
      </c>
      <c r="S61" s="6">
        <v>0</v>
      </c>
    </row>
    <row r="62" spans="1:19" ht="29.25" customHeight="1" hidden="1">
      <c r="A62" s="9" t="s">
        <v>233</v>
      </c>
      <c r="B62" s="6">
        <f>B63</f>
        <v>0</v>
      </c>
      <c r="C62" s="6">
        <f t="shared" si="2"/>
        <v>0</v>
      </c>
      <c r="D62" s="6">
        <v>0</v>
      </c>
      <c r="E62" s="6"/>
      <c r="F62" s="6"/>
      <c r="G62" s="6">
        <f>G63</f>
        <v>0</v>
      </c>
      <c r="H62" s="6">
        <f>H63</f>
        <v>0</v>
      </c>
      <c r="I62" s="6">
        <f>I63</f>
        <v>0</v>
      </c>
      <c r="J62" s="6">
        <f>J63</f>
        <v>0</v>
      </c>
      <c r="K62" s="6">
        <f>K63</f>
        <v>0</v>
      </c>
      <c r="L62" s="6"/>
      <c r="M62" s="6"/>
      <c r="N62" s="6">
        <f t="shared" si="4"/>
        <v>0</v>
      </c>
      <c r="O62" s="6"/>
      <c r="P62" s="6" t="e">
        <f>P63</f>
        <v>#REF!</v>
      </c>
      <c r="Q62" s="13" t="e">
        <f t="shared" si="0"/>
        <v>#REF!</v>
      </c>
      <c r="R62" s="14" t="e">
        <f t="shared" si="1"/>
        <v>#REF!</v>
      </c>
      <c r="S62" s="6">
        <v>0</v>
      </c>
    </row>
    <row r="63" spans="1:19" ht="29.25" customHeight="1" hidden="1">
      <c r="A63" s="10" t="s">
        <v>437</v>
      </c>
      <c r="B63" s="6">
        <v>0</v>
      </c>
      <c r="C63" s="6">
        <f t="shared" si="2"/>
        <v>0</v>
      </c>
      <c r="D63" s="6">
        <v>0</v>
      </c>
      <c r="E63" s="6"/>
      <c r="F63" s="6"/>
      <c r="G63" s="6">
        <v>0</v>
      </c>
      <c r="H63" s="6">
        <v>0</v>
      </c>
      <c r="I63" s="6">
        <v>0</v>
      </c>
      <c r="J63" s="6">
        <v>0</v>
      </c>
      <c r="K63" s="6">
        <v>0</v>
      </c>
      <c r="L63" s="6"/>
      <c r="M63" s="6"/>
      <c r="N63" s="6">
        <f aca="true" t="shared" si="5" ref="N63:N86">B63+C63</f>
        <v>0</v>
      </c>
      <c r="O63" s="6"/>
      <c r="P63" s="6" t="e">
        <f>'[2]L06'!M97</f>
        <v>#REF!</v>
      </c>
      <c r="Q63" s="13" t="e">
        <f t="shared" si="0"/>
        <v>#REF!</v>
      </c>
      <c r="R63" s="14" t="e">
        <f t="shared" si="1"/>
        <v>#REF!</v>
      </c>
      <c r="S63" s="6">
        <v>0</v>
      </c>
    </row>
    <row r="64" spans="1:19" ht="29.25" customHeight="1" hidden="1">
      <c r="A64" s="9" t="s">
        <v>338</v>
      </c>
      <c r="B64" s="6">
        <f>SUM(B65:B69)</f>
        <v>0</v>
      </c>
      <c r="C64" s="6">
        <f aca="true" t="shared" si="6" ref="C64:C82">SUM(D64:F64)</f>
        <v>0</v>
      </c>
      <c r="D64" s="6">
        <v>0</v>
      </c>
      <c r="E64" s="6"/>
      <c r="F64" s="6"/>
      <c r="G64" s="6">
        <f>SUM(G65:G69)</f>
        <v>0</v>
      </c>
      <c r="H64" s="6">
        <f>SUM(H65:H69)</f>
        <v>0</v>
      </c>
      <c r="I64" s="6">
        <f>SUM(I65:I69)</f>
        <v>0</v>
      </c>
      <c r="J64" s="6">
        <f>SUM(J65:J69)</f>
        <v>0</v>
      </c>
      <c r="K64" s="6">
        <f>SUM(K65:K69)</f>
        <v>0</v>
      </c>
      <c r="L64" s="6"/>
      <c r="M64" s="6"/>
      <c r="N64" s="6">
        <f t="shared" si="5"/>
        <v>0</v>
      </c>
      <c r="O64" s="6"/>
      <c r="P64" s="6" t="e">
        <f>SUM(P65:P69)</f>
        <v>#REF!</v>
      </c>
      <c r="Q64" s="13" t="e">
        <f aca="true" t="shared" si="7" ref="Q64:Q85">P64-O64</f>
        <v>#REF!</v>
      </c>
      <c r="R64" s="14" t="e">
        <f t="shared" si="1"/>
        <v>#REF!</v>
      </c>
      <c r="S64" s="6">
        <v>0</v>
      </c>
    </row>
    <row r="65" spans="1:19" ht="29.25" customHeight="1" hidden="1">
      <c r="A65" s="10" t="s">
        <v>438</v>
      </c>
      <c r="B65" s="6">
        <v>0</v>
      </c>
      <c r="C65" s="6">
        <f t="shared" si="6"/>
        <v>0</v>
      </c>
      <c r="D65" s="6">
        <v>0</v>
      </c>
      <c r="E65" s="6"/>
      <c r="F65" s="6"/>
      <c r="G65" s="6">
        <v>0</v>
      </c>
      <c r="H65" s="6">
        <v>0</v>
      </c>
      <c r="I65" s="6">
        <v>0</v>
      </c>
      <c r="J65" s="6">
        <v>0</v>
      </c>
      <c r="K65" s="6">
        <v>0</v>
      </c>
      <c r="L65" s="6"/>
      <c r="M65" s="6"/>
      <c r="N65" s="6">
        <f t="shared" si="5"/>
        <v>0</v>
      </c>
      <c r="O65" s="6"/>
      <c r="P65" s="6" t="e">
        <f>'[2]L06'!M99</f>
        <v>#REF!</v>
      </c>
      <c r="Q65" s="13" t="e">
        <f t="shared" si="7"/>
        <v>#REF!</v>
      </c>
      <c r="R65" s="14" t="e">
        <f aca="true" t="shared" si="8" ref="R65:R86">(P65-S65)/S65*100</f>
        <v>#REF!</v>
      </c>
      <c r="S65" s="6">
        <v>0</v>
      </c>
    </row>
    <row r="66" spans="1:19" ht="29.25" customHeight="1" hidden="1">
      <c r="A66" s="10" t="s">
        <v>439</v>
      </c>
      <c r="B66" s="6">
        <v>0</v>
      </c>
      <c r="C66" s="6">
        <f t="shared" si="6"/>
        <v>0</v>
      </c>
      <c r="D66" s="6">
        <v>0</v>
      </c>
      <c r="E66" s="6"/>
      <c r="F66" s="6"/>
      <c r="G66" s="6">
        <v>0</v>
      </c>
      <c r="H66" s="6">
        <v>0</v>
      </c>
      <c r="I66" s="6">
        <v>0</v>
      </c>
      <c r="J66" s="6">
        <v>0</v>
      </c>
      <c r="K66" s="6">
        <v>0</v>
      </c>
      <c r="L66" s="6"/>
      <c r="M66" s="6"/>
      <c r="N66" s="6">
        <f t="shared" si="5"/>
        <v>0</v>
      </c>
      <c r="O66" s="6"/>
      <c r="P66" s="6" t="e">
        <f>'[2]L06'!M101</f>
        <v>#REF!</v>
      </c>
      <c r="Q66" s="13" t="e">
        <f t="shared" si="7"/>
        <v>#REF!</v>
      </c>
      <c r="R66" s="14" t="e">
        <f t="shared" si="8"/>
        <v>#REF!</v>
      </c>
      <c r="S66" s="6">
        <v>0</v>
      </c>
    </row>
    <row r="67" spans="1:19" ht="29.25" customHeight="1" hidden="1">
      <c r="A67" s="10" t="s">
        <v>440</v>
      </c>
      <c r="B67" s="6">
        <v>0</v>
      </c>
      <c r="C67" s="6">
        <f t="shared" si="6"/>
        <v>0</v>
      </c>
      <c r="D67" s="6">
        <v>0</v>
      </c>
      <c r="E67" s="6"/>
      <c r="F67" s="6"/>
      <c r="G67" s="6">
        <v>0</v>
      </c>
      <c r="H67" s="6">
        <v>0</v>
      </c>
      <c r="I67" s="6">
        <v>0</v>
      </c>
      <c r="J67" s="6">
        <v>0</v>
      </c>
      <c r="K67" s="6">
        <v>0</v>
      </c>
      <c r="L67" s="6"/>
      <c r="M67" s="6"/>
      <c r="N67" s="6">
        <f t="shared" si="5"/>
        <v>0</v>
      </c>
      <c r="O67" s="6"/>
      <c r="P67" s="6" t="e">
        <f>'[2]L06'!M102</f>
        <v>#REF!</v>
      </c>
      <c r="Q67" s="13" t="e">
        <f t="shared" si="7"/>
        <v>#REF!</v>
      </c>
      <c r="R67" s="14" t="e">
        <f t="shared" si="8"/>
        <v>#REF!</v>
      </c>
      <c r="S67" s="6">
        <v>0</v>
      </c>
    </row>
    <row r="68" spans="1:19" ht="29.25" customHeight="1" hidden="1">
      <c r="A68" s="10" t="s">
        <v>441</v>
      </c>
      <c r="B68" s="6">
        <v>0</v>
      </c>
      <c r="C68" s="6">
        <f t="shared" si="6"/>
        <v>0</v>
      </c>
      <c r="D68" s="6">
        <v>0</v>
      </c>
      <c r="E68" s="6"/>
      <c r="F68" s="6"/>
      <c r="G68" s="6">
        <v>0</v>
      </c>
      <c r="H68" s="6">
        <v>0</v>
      </c>
      <c r="I68" s="6">
        <v>0</v>
      </c>
      <c r="J68" s="6">
        <v>0</v>
      </c>
      <c r="K68" s="6">
        <v>0</v>
      </c>
      <c r="L68" s="6"/>
      <c r="M68" s="6"/>
      <c r="N68" s="6">
        <f t="shared" si="5"/>
        <v>0</v>
      </c>
      <c r="O68" s="6"/>
      <c r="P68" s="6" t="e">
        <f>'[2]L06'!M103</f>
        <v>#REF!</v>
      </c>
      <c r="Q68" s="13" t="e">
        <f t="shared" si="7"/>
        <v>#REF!</v>
      </c>
      <c r="R68" s="14" t="e">
        <f t="shared" si="8"/>
        <v>#REF!</v>
      </c>
      <c r="S68" s="6">
        <v>0</v>
      </c>
    </row>
    <row r="69" spans="1:19" ht="29.25" customHeight="1" hidden="1">
      <c r="A69" s="10" t="s">
        <v>442</v>
      </c>
      <c r="B69" s="6">
        <v>0</v>
      </c>
      <c r="C69" s="6">
        <f t="shared" si="6"/>
        <v>0</v>
      </c>
      <c r="D69" s="6">
        <v>0</v>
      </c>
      <c r="E69" s="6"/>
      <c r="F69" s="6"/>
      <c r="G69" s="6">
        <v>0</v>
      </c>
      <c r="H69" s="6">
        <v>0</v>
      </c>
      <c r="I69" s="6">
        <v>0</v>
      </c>
      <c r="J69" s="6">
        <v>0</v>
      </c>
      <c r="K69" s="6">
        <v>0</v>
      </c>
      <c r="L69" s="6"/>
      <c r="M69" s="6"/>
      <c r="N69" s="6">
        <f t="shared" si="5"/>
        <v>0</v>
      </c>
      <c r="O69" s="6"/>
      <c r="P69" s="6" t="e">
        <f>'[2]L06'!M104</f>
        <v>#REF!</v>
      </c>
      <c r="Q69" s="13" t="e">
        <f t="shared" si="7"/>
        <v>#REF!</v>
      </c>
      <c r="R69" s="14" t="e">
        <f t="shared" si="8"/>
        <v>#REF!</v>
      </c>
      <c r="S69" s="6">
        <v>0</v>
      </c>
    </row>
    <row r="70" spans="1:19" ht="29.25" customHeight="1" hidden="1">
      <c r="A70" s="9" t="s">
        <v>341</v>
      </c>
      <c r="B70" s="6">
        <f>B71</f>
        <v>0</v>
      </c>
      <c r="C70" s="6">
        <f t="shared" si="6"/>
        <v>0</v>
      </c>
      <c r="D70" s="6">
        <v>0</v>
      </c>
      <c r="E70" s="6"/>
      <c r="F70" s="6"/>
      <c r="G70" s="6">
        <f>G71</f>
        <v>0</v>
      </c>
      <c r="H70" s="6">
        <f>H71</f>
        <v>0</v>
      </c>
      <c r="I70" s="6">
        <f>I71</f>
        <v>0</v>
      </c>
      <c r="J70" s="6">
        <f>J71</f>
        <v>0</v>
      </c>
      <c r="K70" s="6">
        <f>K71</f>
        <v>0</v>
      </c>
      <c r="L70" s="6"/>
      <c r="M70" s="6"/>
      <c r="N70" s="6">
        <f t="shared" si="5"/>
        <v>0</v>
      </c>
      <c r="O70" s="6"/>
      <c r="P70" s="6" t="e">
        <f>P71</f>
        <v>#REF!</v>
      </c>
      <c r="Q70" s="13" t="e">
        <f t="shared" si="7"/>
        <v>#REF!</v>
      </c>
      <c r="R70" s="14" t="e">
        <f t="shared" si="8"/>
        <v>#REF!</v>
      </c>
      <c r="S70" s="6">
        <v>0</v>
      </c>
    </row>
    <row r="71" spans="1:19" ht="29.25" customHeight="1" hidden="1">
      <c r="A71" s="10" t="s">
        <v>443</v>
      </c>
      <c r="B71" s="6">
        <v>0</v>
      </c>
      <c r="C71" s="6">
        <f t="shared" si="6"/>
        <v>0</v>
      </c>
      <c r="D71" s="6">
        <v>0</v>
      </c>
      <c r="E71" s="6"/>
      <c r="F71" s="6"/>
      <c r="G71" s="6">
        <v>0</v>
      </c>
      <c r="H71" s="6">
        <v>0</v>
      </c>
      <c r="I71" s="6">
        <v>0</v>
      </c>
      <c r="J71" s="6">
        <v>0</v>
      </c>
      <c r="K71" s="6">
        <v>0</v>
      </c>
      <c r="L71" s="6"/>
      <c r="M71" s="6"/>
      <c r="N71" s="6">
        <f t="shared" si="5"/>
        <v>0</v>
      </c>
      <c r="O71" s="6"/>
      <c r="P71" s="6" t="e">
        <f>'[2]L06'!M106</f>
        <v>#REF!</v>
      </c>
      <c r="Q71" s="13" t="e">
        <f t="shared" si="7"/>
        <v>#REF!</v>
      </c>
      <c r="R71" s="14" t="e">
        <f t="shared" si="8"/>
        <v>#REF!</v>
      </c>
      <c r="S71" s="6">
        <v>0</v>
      </c>
    </row>
    <row r="72" spans="1:19" ht="29.25" customHeight="1" hidden="1">
      <c r="A72" s="9" t="s">
        <v>444</v>
      </c>
      <c r="B72" s="6">
        <f>SUM(B73,B75)</f>
        <v>0</v>
      </c>
      <c r="C72" s="6">
        <f t="shared" si="6"/>
        <v>0</v>
      </c>
      <c r="D72" s="6">
        <v>0</v>
      </c>
      <c r="E72" s="6"/>
      <c r="F72" s="6"/>
      <c r="G72" s="6">
        <f>SUM(G73,G75)</f>
        <v>0</v>
      </c>
      <c r="H72" s="6">
        <f>SUM(H73,H75)</f>
        <v>0</v>
      </c>
      <c r="I72" s="6">
        <f>SUM(I73,I75)</f>
        <v>0</v>
      </c>
      <c r="J72" s="6">
        <f>SUM(J73,J75)</f>
        <v>0</v>
      </c>
      <c r="K72" s="6">
        <f>SUM(K73,K75)</f>
        <v>0</v>
      </c>
      <c r="L72" s="6"/>
      <c r="M72" s="6"/>
      <c r="N72" s="6">
        <f t="shared" si="5"/>
        <v>0</v>
      </c>
      <c r="O72" s="6"/>
      <c r="P72" s="6" t="e">
        <f>SUM(P73,P75)</f>
        <v>#REF!</v>
      </c>
      <c r="Q72" s="13" t="e">
        <f t="shared" si="7"/>
        <v>#REF!</v>
      </c>
      <c r="R72" s="14" t="e">
        <f t="shared" si="8"/>
        <v>#REF!</v>
      </c>
      <c r="S72" s="6">
        <v>0</v>
      </c>
    </row>
    <row r="73" spans="1:19" ht="29.25" customHeight="1" hidden="1">
      <c r="A73" s="9" t="s">
        <v>241</v>
      </c>
      <c r="B73" s="6">
        <f>B74</f>
        <v>0</v>
      </c>
      <c r="C73" s="6">
        <f t="shared" si="6"/>
        <v>0</v>
      </c>
      <c r="D73" s="6">
        <v>0</v>
      </c>
      <c r="E73" s="6"/>
      <c r="F73" s="6"/>
      <c r="G73" s="6">
        <f>G74</f>
        <v>0</v>
      </c>
      <c r="H73" s="6">
        <f>H74</f>
        <v>0</v>
      </c>
      <c r="I73" s="6">
        <f>I74</f>
        <v>0</v>
      </c>
      <c r="J73" s="6">
        <f>J74</f>
        <v>0</v>
      </c>
      <c r="K73" s="6">
        <f>K74</f>
        <v>0</v>
      </c>
      <c r="L73" s="6"/>
      <c r="M73" s="6"/>
      <c r="N73" s="6">
        <f t="shared" si="5"/>
        <v>0</v>
      </c>
      <c r="O73" s="6"/>
      <c r="P73" s="6" t="e">
        <f>P74</f>
        <v>#REF!</v>
      </c>
      <c r="Q73" s="13" t="e">
        <f t="shared" si="7"/>
        <v>#REF!</v>
      </c>
      <c r="R73" s="14" t="e">
        <f t="shared" si="8"/>
        <v>#REF!</v>
      </c>
      <c r="S73" s="6">
        <v>0</v>
      </c>
    </row>
    <row r="74" spans="1:19" ht="29.25" customHeight="1" hidden="1">
      <c r="A74" s="10" t="s">
        <v>445</v>
      </c>
      <c r="B74" s="6">
        <v>0</v>
      </c>
      <c r="C74" s="6">
        <f t="shared" si="6"/>
        <v>0</v>
      </c>
      <c r="D74" s="6">
        <v>0</v>
      </c>
      <c r="E74" s="6"/>
      <c r="F74" s="6"/>
      <c r="G74" s="6">
        <v>0</v>
      </c>
      <c r="H74" s="6">
        <v>0</v>
      </c>
      <c r="I74" s="6">
        <v>0</v>
      </c>
      <c r="J74" s="6">
        <v>0</v>
      </c>
      <c r="K74" s="6">
        <v>0</v>
      </c>
      <c r="L74" s="6"/>
      <c r="M74" s="6"/>
      <c r="N74" s="6">
        <f t="shared" si="5"/>
        <v>0</v>
      </c>
      <c r="O74" s="6"/>
      <c r="P74" s="6" t="e">
        <f>'[2]L06'!M109</f>
        <v>#REF!</v>
      </c>
      <c r="Q74" s="13" t="e">
        <f t="shared" si="7"/>
        <v>#REF!</v>
      </c>
      <c r="R74" s="14" t="e">
        <f t="shared" si="8"/>
        <v>#REF!</v>
      </c>
      <c r="S74" s="6">
        <v>0</v>
      </c>
    </row>
    <row r="75" spans="1:19" ht="29.25" customHeight="1" hidden="1">
      <c r="A75" s="9" t="s">
        <v>242</v>
      </c>
      <c r="B75" s="6">
        <f>SUM(B76:B79)</f>
        <v>0</v>
      </c>
      <c r="C75" s="6">
        <f t="shared" si="6"/>
        <v>0</v>
      </c>
      <c r="D75" s="6">
        <v>0</v>
      </c>
      <c r="E75" s="6"/>
      <c r="F75" s="6"/>
      <c r="G75" s="6">
        <f>SUM(G76:G79)</f>
        <v>0</v>
      </c>
      <c r="H75" s="6">
        <f>SUM(H76:H79)</f>
        <v>0</v>
      </c>
      <c r="I75" s="6">
        <f>SUM(I76:I79)</f>
        <v>0</v>
      </c>
      <c r="J75" s="6">
        <f>SUM(J76:J79)</f>
        <v>0</v>
      </c>
      <c r="K75" s="6">
        <f>SUM(K76:K79)</f>
        <v>0</v>
      </c>
      <c r="L75" s="6"/>
      <c r="M75" s="6"/>
      <c r="N75" s="6">
        <f t="shared" si="5"/>
        <v>0</v>
      </c>
      <c r="O75" s="6"/>
      <c r="P75" s="6" t="e">
        <f>SUM(P76:P79)</f>
        <v>#REF!</v>
      </c>
      <c r="Q75" s="13" t="e">
        <f t="shared" si="7"/>
        <v>#REF!</v>
      </c>
      <c r="R75" s="14" t="e">
        <f t="shared" si="8"/>
        <v>#REF!</v>
      </c>
      <c r="S75" s="6">
        <v>0</v>
      </c>
    </row>
    <row r="76" spans="1:19" ht="29.25" customHeight="1" hidden="1">
      <c r="A76" s="10" t="s">
        <v>446</v>
      </c>
      <c r="B76" s="6">
        <v>0</v>
      </c>
      <c r="C76" s="6">
        <f t="shared" si="6"/>
        <v>0</v>
      </c>
      <c r="D76" s="6">
        <v>0</v>
      </c>
      <c r="E76" s="6"/>
      <c r="F76" s="6"/>
      <c r="G76" s="6">
        <v>0</v>
      </c>
      <c r="H76" s="6">
        <v>0</v>
      </c>
      <c r="I76" s="6">
        <v>0</v>
      </c>
      <c r="J76" s="6">
        <v>0</v>
      </c>
      <c r="K76" s="6">
        <v>0</v>
      </c>
      <c r="L76" s="6"/>
      <c r="M76" s="6"/>
      <c r="N76" s="6">
        <f t="shared" si="5"/>
        <v>0</v>
      </c>
      <c r="O76" s="6"/>
      <c r="P76" s="6" t="e">
        <f>'[2]L06'!M111</f>
        <v>#REF!</v>
      </c>
      <c r="Q76" s="13" t="e">
        <f t="shared" si="7"/>
        <v>#REF!</v>
      </c>
      <c r="R76" s="14" t="e">
        <f t="shared" si="8"/>
        <v>#REF!</v>
      </c>
      <c r="S76" s="6">
        <v>0</v>
      </c>
    </row>
    <row r="77" spans="1:19" ht="29.25" customHeight="1" hidden="1">
      <c r="A77" s="10" t="s">
        <v>447</v>
      </c>
      <c r="B77" s="6">
        <v>0</v>
      </c>
      <c r="C77" s="6">
        <f t="shared" si="6"/>
        <v>0</v>
      </c>
      <c r="D77" s="6">
        <v>0</v>
      </c>
      <c r="E77" s="6"/>
      <c r="F77" s="6"/>
      <c r="G77" s="6">
        <v>0</v>
      </c>
      <c r="H77" s="6">
        <v>0</v>
      </c>
      <c r="I77" s="6">
        <v>0</v>
      </c>
      <c r="J77" s="6">
        <v>0</v>
      </c>
      <c r="K77" s="6">
        <v>0</v>
      </c>
      <c r="L77" s="6"/>
      <c r="M77" s="6"/>
      <c r="N77" s="6">
        <f t="shared" si="5"/>
        <v>0</v>
      </c>
      <c r="O77" s="6"/>
      <c r="P77" s="6" t="e">
        <f>'[2]L06'!M112</f>
        <v>#REF!</v>
      </c>
      <c r="Q77" s="13" t="e">
        <f t="shared" si="7"/>
        <v>#REF!</v>
      </c>
      <c r="R77" s="14" t="e">
        <f t="shared" si="8"/>
        <v>#REF!</v>
      </c>
      <c r="S77" s="6">
        <v>0</v>
      </c>
    </row>
    <row r="78" spans="1:19" ht="29.25" customHeight="1" hidden="1">
      <c r="A78" s="10" t="s">
        <v>448</v>
      </c>
      <c r="B78" s="6">
        <v>0</v>
      </c>
      <c r="C78" s="6">
        <f t="shared" si="6"/>
        <v>0</v>
      </c>
      <c r="D78" s="6">
        <v>0</v>
      </c>
      <c r="E78" s="6"/>
      <c r="F78" s="6"/>
      <c r="G78" s="6">
        <v>0</v>
      </c>
      <c r="H78" s="6">
        <v>0</v>
      </c>
      <c r="I78" s="6">
        <v>0</v>
      </c>
      <c r="J78" s="6">
        <v>0</v>
      </c>
      <c r="K78" s="6">
        <v>0</v>
      </c>
      <c r="L78" s="6"/>
      <c r="M78" s="6"/>
      <c r="N78" s="6">
        <f t="shared" si="5"/>
        <v>0</v>
      </c>
      <c r="O78" s="6"/>
      <c r="P78" s="6" t="e">
        <f>'[2]L06'!M113</f>
        <v>#REF!</v>
      </c>
      <c r="Q78" s="13" t="e">
        <f t="shared" si="7"/>
        <v>#REF!</v>
      </c>
      <c r="R78" s="14" t="e">
        <f t="shared" si="8"/>
        <v>#REF!</v>
      </c>
      <c r="S78" s="6">
        <v>0</v>
      </c>
    </row>
    <row r="79" spans="1:19" ht="29.25" customHeight="1" hidden="1">
      <c r="A79" s="10" t="s">
        <v>449</v>
      </c>
      <c r="B79" s="6">
        <v>0</v>
      </c>
      <c r="C79" s="6">
        <f t="shared" si="6"/>
        <v>0</v>
      </c>
      <c r="D79" s="6">
        <v>0</v>
      </c>
      <c r="E79" s="6"/>
      <c r="F79" s="6"/>
      <c r="G79" s="6">
        <v>0</v>
      </c>
      <c r="H79" s="6">
        <v>0</v>
      </c>
      <c r="I79" s="6">
        <v>0</v>
      </c>
      <c r="J79" s="6">
        <v>0</v>
      </c>
      <c r="K79" s="6">
        <v>0</v>
      </c>
      <c r="L79" s="6"/>
      <c r="M79" s="6"/>
      <c r="N79" s="6">
        <f t="shared" si="5"/>
        <v>0</v>
      </c>
      <c r="O79" s="6"/>
      <c r="P79" s="6" t="e">
        <f>'[2]L06'!M114</f>
        <v>#REF!</v>
      </c>
      <c r="Q79" s="13" t="e">
        <f t="shared" si="7"/>
        <v>#REF!</v>
      </c>
      <c r="R79" s="14" t="e">
        <f t="shared" si="8"/>
        <v>#REF!</v>
      </c>
      <c r="S79" s="6">
        <v>0</v>
      </c>
    </row>
    <row r="80" spans="1:19" ht="29.25" customHeight="1" hidden="1">
      <c r="A80" s="9" t="s">
        <v>346</v>
      </c>
      <c r="B80" s="6">
        <f>SUM(B81:B82)</f>
        <v>0</v>
      </c>
      <c r="C80" s="6">
        <f t="shared" si="6"/>
        <v>0</v>
      </c>
      <c r="D80" s="6">
        <v>0</v>
      </c>
      <c r="E80" s="6"/>
      <c r="F80" s="6"/>
      <c r="G80" s="6">
        <f>SUM(G81:G82)</f>
        <v>0</v>
      </c>
      <c r="H80" s="6">
        <f>SUM(H81:H82)</f>
        <v>0</v>
      </c>
      <c r="I80" s="6">
        <f>SUM(I81:I82)</f>
        <v>0</v>
      </c>
      <c r="J80" s="6">
        <f>SUM(J81:J82)</f>
        <v>0</v>
      </c>
      <c r="K80" s="6">
        <f>SUM(K81:K82)</f>
        <v>0</v>
      </c>
      <c r="L80" s="6"/>
      <c r="M80" s="6"/>
      <c r="N80" s="6">
        <f t="shared" si="5"/>
        <v>0</v>
      </c>
      <c r="O80" s="6"/>
      <c r="P80" s="6" t="e">
        <f>SUM(P81:P82)</f>
        <v>#REF!</v>
      </c>
      <c r="Q80" s="13" t="e">
        <f t="shared" si="7"/>
        <v>#REF!</v>
      </c>
      <c r="R80" s="14" t="e">
        <f t="shared" si="8"/>
        <v>#REF!</v>
      </c>
      <c r="S80" s="6">
        <v>0</v>
      </c>
    </row>
    <row r="81" spans="1:19" ht="29.25" customHeight="1" hidden="1">
      <c r="A81" s="9" t="s">
        <v>450</v>
      </c>
      <c r="B81" s="6">
        <v>0</v>
      </c>
      <c r="C81" s="6">
        <f t="shared" si="6"/>
        <v>0</v>
      </c>
      <c r="D81" s="6">
        <v>0</v>
      </c>
      <c r="E81" s="6"/>
      <c r="F81" s="6"/>
      <c r="G81" s="6">
        <v>0</v>
      </c>
      <c r="H81" s="6">
        <v>0</v>
      </c>
      <c r="I81" s="6">
        <v>0</v>
      </c>
      <c r="J81" s="6">
        <v>0</v>
      </c>
      <c r="K81" s="6">
        <v>0</v>
      </c>
      <c r="L81" s="6"/>
      <c r="M81" s="6"/>
      <c r="N81" s="6">
        <f t="shared" si="5"/>
        <v>0</v>
      </c>
      <c r="O81" s="6"/>
      <c r="P81" s="6" t="e">
        <f>'[2]L06'!M116</f>
        <v>#REF!</v>
      </c>
      <c r="Q81" s="13" t="e">
        <f t="shared" si="7"/>
        <v>#REF!</v>
      </c>
      <c r="R81" s="14" t="e">
        <f t="shared" si="8"/>
        <v>#REF!</v>
      </c>
      <c r="S81" s="6">
        <v>0</v>
      </c>
    </row>
    <row r="82" spans="1:19" ht="29.25" customHeight="1" hidden="1">
      <c r="A82" s="9" t="s">
        <v>451</v>
      </c>
      <c r="B82" s="6">
        <v>0</v>
      </c>
      <c r="C82" s="6">
        <f t="shared" si="6"/>
        <v>0</v>
      </c>
      <c r="D82" s="6">
        <v>0</v>
      </c>
      <c r="E82" s="6"/>
      <c r="F82" s="6"/>
      <c r="G82" s="6">
        <v>0</v>
      </c>
      <c r="H82" s="6">
        <v>0</v>
      </c>
      <c r="I82" s="6">
        <v>0</v>
      </c>
      <c r="J82" s="6">
        <v>0</v>
      </c>
      <c r="K82" s="6">
        <v>0</v>
      </c>
      <c r="L82" s="6"/>
      <c r="M82" s="6"/>
      <c r="N82" s="6">
        <f t="shared" si="5"/>
        <v>0</v>
      </c>
      <c r="O82" s="6"/>
      <c r="P82" s="6" t="e">
        <f>'[2]L06'!M117</f>
        <v>#REF!</v>
      </c>
      <c r="Q82" s="13" t="e">
        <f t="shared" si="7"/>
        <v>#REF!</v>
      </c>
      <c r="R82" s="14" t="e">
        <f t="shared" si="8"/>
        <v>#REF!</v>
      </c>
      <c r="S82" s="6">
        <v>0</v>
      </c>
    </row>
    <row r="83" spans="1:19" ht="28.5" customHeight="1">
      <c r="A83" s="9" t="s">
        <v>210</v>
      </c>
      <c r="B83" s="6"/>
      <c r="C83" s="6">
        <f>'[1]L09'!$D$26</f>
        <v>23</v>
      </c>
      <c r="D83" s="6">
        <f>'[1]L09'!$E$26</f>
        <v>23</v>
      </c>
      <c r="E83" s="6"/>
      <c r="F83" s="6"/>
      <c r="G83" s="6"/>
      <c r="H83" s="6"/>
      <c r="I83" s="6"/>
      <c r="J83" s="6"/>
      <c r="K83" s="6"/>
      <c r="L83" s="6"/>
      <c r="M83" s="6"/>
      <c r="N83" s="6">
        <f>'[1]L09'!$N$26</f>
        <v>23</v>
      </c>
      <c r="O83" s="6"/>
      <c r="P83" s="6">
        <f>'[1]L09'!$O$26</f>
        <v>0</v>
      </c>
      <c r="Q83" s="13"/>
      <c r="R83" s="14">
        <f t="shared" si="8"/>
        <v>-100</v>
      </c>
      <c r="S83" s="6">
        <v>254</v>
      </c>
    </row>
    <row r="84" spans="1:19" ht="28.5" customHeight="1">
      <c r="A84" s="9" t="s">
        <v>230</v>
      </c>
      <c r="B84" s="6"/>
      <c r="C84" s="6">
        <f>'[1]L09'!$D$42</f>
        <v>54</v>
      </c>
      <c r="D84" s="6">
        <f>'[1]L09'!$E$42</f>
        <v>0</v>
      </c>
      <c r="E84" s="6">
        <f>'[1]L09'!$G$42</f>
        <v>0</v>
      </c>
      <c r="F84" s="6">
        <f>'[1]L09'!$H$42</f>
        <v>0</v>
      </c>
      <c r="G84" s="6"/>
      <c r="H84" s="6"/>
      <c r="I84" s="6"/>
      <c r="J84" s="6"/>
      <c r="K84" s="6"/>
      <c r="L84" s="6">
        <f>'[1]L09'!$I$42</f>
        <v>54</v>
      </c>
      <c r="M84" s="6">
        <f>'[1]L09'!$J$42</f>
        <v>0</v>
      </c>
      <c r="N84" s="6">
        <f>'[1]L09'!$N$42</f>
        <v>54</v>
      </c>
      <c r="O84" s="6"/>
      <c r="P84" s="6">
        <f>'[1]L09'!$O$42</f>
        <v>0</v>
      </c>
      <c r="Q84" s="13"/>
      <c r="R84" s="14">
        <f t="shared" si="8"/>
        <v>-100</v>
      </c>
      <c r="S84" s="6">
        <v>581</v>
      </c>
    </row>
    <row r="85" spans="1:19" ht="29.25" customHeight="1">
      <c r="A85" s="9" t="s">
        <v>452</v>
      </c>
      <c r="B85" s="6">
        <f>B86</f>
        <v>0</v>
      </c>
      <c r="C85" s="6">
        <f>'[1]L09'!$D$55</f>
        <v>1709</v>
      </c>
      <c r="D85" s="6">
        <f>'[1]L09'!$E$55</f>
        <v>776</v>
      </c>
      <c r="E85" s="6">
        <f>'[1]L09'!$G$55</f>
        <v>0</v>
      </c>
      <c r="F85" s="6">
        <f>'[1]L09'!$H$55</f>
        <v>429</v>
      </c>
      <c r="G85" s="6">
        <f>G86</f>
        <v>0</v>
      </c>
      <c r="H85" s="6">
        <f>H86</f>
        <v>0</v>
      </c>
      <c r="I85" s="6">
        <f>I86</f>
        <v>0</v>
      </c>
      <c r="J85" s="6">
        <f>J86</f>
        <v>0</v>
      </c>
      <c r="K85" s="6">
        <f>K86</f>
        <v>0</v>
      </c>
      <c r="L85" s="6">
        <f>'[1]L09'!$I$55</f>
        <v>0</v>
      </c>
      <c r="M85" s="6">
        <f>'[1]L09'!$J$55</f>
        <v>504</v>
      </c>
      <c r="N85" s="6">
        <f>'[1]L09'!$N$55</f>
        <v>1709</v>
      </c>
      <c r="O85" s="6">
        <v>984</v>
      </c>
      <c r="P85" s="6">
        <f>'[1]L09'!$O$55</f>
        <v>1143</v>
      </c>
      <c r="Q85" s="13">
        <f t="shared" si="7"/>
        <v>159</v>
      </c>
      <c r="R85" s="14">
        <f t="shared" si="8"/>
        <v>336.26</v>
      </c>
      <c r="S85" s="6">
        <v>262</v>
      </c>
    </row>
    <row r="86" spans="1:18" ht="16.5" customHeight="1" hidden="1">
      <c r="A86" s="15" t="s">
        <v>453</v>
      </c>
      <c r="B86" s="16">
        <v>0</v>
      </c>
      <c r="C86" s="17">
        <v>0</v>
      </c>
      <c r="D86" s="16">
        <v>0</v>
      </c>
      <c r="E86" s="16"/>
      <c r="F86" s="18">
        <v>5</v>
      </c>
      <c r="G86" s="16">
        <v>0</v>
      </c>
      <c r="H86" s="18">
        <v>0</v>
      </c>
      <c r="I86" s="16">
        <v>0</v>
      </c>
      <c r="J86" s="16">
        <v>0</v>
      </c>
      <c r="K86" s="16">
        <v>0</v>
      </c>
      <c r="L86" s="16"/>
      <c r="M86" s="16"/>
      <c r="N86" s="17">
        <f t="shared" si="5"/>
        <v>0</v>
      </c>
      <c r="O86" s="19"/>
      <c r="P86" s="17" t="e">
        <f>'[2]L06'!M119</f>
        <v>#REF!</v>
      </c>
      <c r="R86" s="14" t="e">
        <f t="shared" si="8"/>
        <v>#REF!</v>
      </c>
    </row>
    <row r="87" spans="3:4" ht="14.25">
      <c r="C87">
        <v>0</v>
      </c>
      <c r="D87">
        <v>0</v>
      </c>
    </row>
    <row r="88" spans="3:4" ht="14.25">
      <c r="C88">
        <v>0</v>
      </c>
      <c r="D88">
        <v>0</v>
      </c>
    </row>
    <row r="89" spans="3:4" ht="14.25">
      <c r="C89">
        <v>0</v>
      </c>
      <c r="D89">
        <v>0</v>
      </c>
    </row>
    <row r="90" spans="3:4" ht="14.25">
      <c r="C90">
        <v>0</v>
      </c>
      <c r="D90">
        <v>0</v>
      </c>
    </row>
    <row r="91" spans="3:4" ht="14.25">
      <c r="C91">
        <v>0</v>
      </c>
      <c r="D91">
        <v>0</v>
      </c>
    </row>
    <row r="92" spans="3:4" ht="14.25">
      <c r="C92">
        <v>0</v>
      </c>
      <c r="D92">
        <v>0</v>
      </c>
    </row>
    <row r="93" spans="3:4" ht="14.25">
      <c r="C93">
        <v>0</v>
      </c>
      <c r="D93">
        <v>0</v>
      </c>
    </row>
    <row r="94" spans="3:17" ht="14.25">
      <c r="C94">
        <v>0</v>
      </c>
      <c r="D94">
        <v>0</v>
      </c>
      <c r="Q94" s="2"/>
    </row>
    <row r="95" spans="3:4" ht="14.25">
      <c r="C95">
        <v>0</v>
      </c>
      <c r="D95">
        <v>0</v>
      </c>
    </row>
    <row r="96" spans="3:4" ht="14.25">
      <c r="C96">
        <v>0</v>
      </c>
      <c r="D96">
        <v>0</v>
      </c>
    </row>
    <row r="97" spans="3:4" ht="14.25">
      <c r="C97">
        <v>0</v>
      </c>
      <c r="D97">
        <v>0</v>
      </c>
    </row>
    <row r="98" spans="3:4" ht="14.25">
      <c r="C98">
        <v>0</v>
      </c>
      <c r="D98">
        <v>0</v>
      </c>
    </row>
    <row r="99" spans="3:4" ht="14.25">
      <c r="C99">
        <v>0</v>
      </c>
      <c r="D99">
        <v>0</v>
      </c>
    </row>
    <row r="100" spans="3:4" ht="14.25">
      <c r="C100">
        <v>0</v>
      </c>
      <c r="D100">
        <v>0</v>
      </c>
    </row>
    <row r="101" spans="3:4" ht="14.25">
      <c r="C101">
        <v>0</v>
      </c>
      <c r="D101">
        <v>0</v>
      </c>
    </row>
    <row r="102" spans="3:4" ht="14.25">
      <c r="C102">
        <v>0</v>
      </c>
      <c r="D102">
        <v>0</v>
      </c>
    </row>
    <row r="103" spans="3:4" ht="14.25">
      <c r="C103">
        <v>0</v>
      </c>
      <c r="D103">
        <v>0</v>
      </c>
    </row>
    <row r="104" spans="3:4" ht="14.25">
      <c r="C104">
        <v>0</v>
      </c>
      <c r="D104">
        <v>0</v>
      </c>
    </row>
    <row r="105" spans="3:4" ht="14.25">
      <c r="C105">
        <v>0</v>
      </c>
      <c r="D105">
        <v>0</v>
      </c>
    </row>
    <row r="106" spans="3:4" ht="14.25">
      <c r="C106">
        <v>0</v>
      </c>
      <c r="D106">
        <v>0</v>
      </c>
    </row>
    <row r="107" spans="3:4" ht="14.25">
      <c r="C107">
        <v>0</v>
      </c>
      <c r="D107">
        <v>0</v>
      </c>
    </row>
    <row r="108" spans="3:4" ht="14.25">
      <c r="C108">
        <v>0</v>
      </c>
      <c r="D108">
        <v>0</v>
      </c>
    </row>
    <row r="109" spans="3:4" ht="14.25">
      <c r="C109">
        <v>0</v>
      </c>
      <c r="D109">
        <v>0</v>
      </c>
    </row>
    <row r="110" spans="3:4" ht="14.25">
      <c r="C110">
        <v>0</v>
      </c>
      <c r="D110">
        <v>0</v>
      </c>
    </row>
    <row r="111" spans="3:4" ht="14.25">
      <c r="C111">
        <v>0</v>
      </c>
      <c r="D111">
        <v>0</v>
      </c>
    </row>
    <row r="112" spans="3:4" ht="14.25">
      <c r="C112">
        <v>0</v>
      </c>
      <c r="D112">
        <v>0</v>
      </c>
    </row>
    <row r="113" spans="3:4" ht="14.25">
      <c r="C113">
        <v>0</v>
      </c>
      <c r="D113">
        <v>0</v>
      </c>
    </row>
    <row r="114" spans="3:4" ht="14.25">
      <c r="C114">
        <v>0</v>
      </c>
      <c r="D114">
        <v>0</v>
      </c>
    </row>
    <row r="115" spans="3:4" ht="14.25">
      <c r="C115">
        <v>0</v>
      </c>
      <c r="D115">
        <v>0</v>
      </c>
    </row>
    <row r="116" spans="3:4" ht="14.25">
      <c r="C116">
        <v>0</v>
      </c>
      <c r="D116">
        <v>0</v>
      </c>
    </row>
    <row r="117" spans="3:4" ht="14.25">
      <c r="C117">
        <v>0</v>
      </c>
      <c r="D117">
        <v>0</v>
      </c>
    </row>
    <row r="118" spans="3:4" ht="14.25">
      <c r="C118">
        <v>0</v>
      </c>
      <c r="D118">
        <v>0</v>
      </c>
    </row>
    <row r="119" spans="3:4" ht="14.25">
      <c r="C119">
        <v>0</v>
      </c>
      <c r="D119">
        <v>0</v>
      </c>
    </row>
    <row r="120" spans="3:4" ht="14.25">
      <c r="C120">
        <v>0</v>
      </c>
      <c r="D120">
        <v>0</v>
      </c>
    </row>
    <row r="121" spans="3:4" ht="14.25">
      <c r="C121">
        <v>0</v>
      </c>
      <c r="D121">
        <v>0</v>
      </c>
    </row>
    <row r="122" spans="3:4" ht="14.25">
      <c r="C122">
        <v>0</v>
      </c>
      <c r="D122">
        <v>0</v>
      </c>
    </row>
    <row r="123" spans="3:4" ht="14.25">
      <c r="C123">
        <v>0</v>
      </c>
      <c r="D123">
        <v>0</v>
      </c>
    </row>
    <row r="124" spans="3:4" ht="14.25">
      <c r="C124">
        <v>0</v>
      </c>
      <c r="D124">
        <v>0</v>
      </c>
    </row>
    <row r="125" spans="3:4" ht="14.25">
      <c r="C125">
        <v>0</v>
      </c>
      <c r="D125">
        <v>0</v>
      </c>
    </row>
    <row r="126" spans="3:4" ht="14.25">
      <c r="C126">
        <v>0</v>
      </c>
      <c r="D126">
        <v>0</v>
      </c>
    </row>
    <row r="127" spans="3:4" ht="14.25">
      <c r="C127">
        <v>0</v>
      </c>
      <c r="D127">
        <v>0</v>
      </c>
    </row>
    <row r="128" spans="3:4" ht="14.25">
      <c r="C128">
        <v>0</v>
      </c>
      <c r="D128">
        <v>0</v>
      </c>
    </row>
    <row r="129" spans="3:4" ht="14.25">
      <c r="C129">
        <v>0</v>
      </c>
      <c r="D129">
        <v>0</v>
      </c>
    </row>
    <row r="130" spans="3:4" ht="14.25">
      <c r="C130">
        <v>0</v>
      </c>
      <c r="D130">
        <v>0</v>
      </c>
    </row>
    <row r="131" spans="3:4" ht="14.25">
      <c r="C131">
        <v>0</v>
      </c>
      <c r="D131">
        <v>0</v>
      </c>
    </row>
    <row r="132" spans="3:4" ht="14.25">
      <c r="C132">
        <v>0</v>
      </c>
      <c r="D132">
        <v>0</v>
      </c>
    </row>
    <row r="133" spans="3:4" ht="14.25">
      <c r="C133">
        <v>0</v>
      </c>
      <c r="D133">
        <v>0</v>
      </c>
    </row>
    <row r="134" spans="3:4" ht="14.25">
      <c r="C134">
        <v>0</v>
      </c>
      <c r="D134">
        <v>0</v>
      </c>
    </row>
    <row r="135" spans="3:4" ht="14.25">
      <c r="C135">
        <v>0</v>
      </c>
      <c r="D135">
        <v>0</v>
      </c>
    </row>
    <row r="136" spans="3:4" ht="14.25">
      <c r="C136">
        <v>0</v>
      </c>
      <c r="D136">
        <v>0</v>
      </c>
    </row>
    <row r="137" spans="3:4" ht="14.25">
      <c r="C137">
        <v>0</v>
      </c>
      <c r="D137">
        <v>0</v>
      </c>
    </row>
    <row r="138" spans="3:4" ht="14.25">
      <c r="C138">
        <v>0</v>
      </c>
      <c r="D138">
        <v>0</v>
      </c>
    </row>
    <row r="139" spans="3:4" ht="14.25">
      <c r="C139">
        <v>0</v>
      </c>
      <c r="D139">
        <v>0</v>
      </c>
    </row>
    <row r="140" spans="3:4" ht="14.25">
      <c r="C140">
        <v>0</v>
      </c>
      <c r="D140">
        <v>0</v>
      </c>
    </row>
    <row r="141" spans="3:4" ht="14.25">
      <c r="C141">
        <v>0</v>
      </c>
      <c r="D141">
        <v>0</v>
      </c>
    </row>
    <row r="142" spans="3:4" ht="14.25">
      <c r="C142">
        <v>0</v>
      </c>
      <c r="D142">
        <v>0</v>
      </c>
    </row>
    <row r="143" spans="3:4" ht="14.25">
      <c r="C143">
        <v>0</v>
      </c>
      <c r="D143">
        <v>0</v>
      </c>
    </row>
    <row r="144" spans="3:4" ht="14.25">
      <c r="C144">
        <v>0</v>
      </c>
      <c r="D144">
        <v>0</v>
      </c>
    </row>
    <row r="145" spans="3:4" ht="14.25">
      <c r="C145">
        <v>0</v>
      </c>
      <c r="D145">
        <v>0</v>
      </c>
    </row>
    <row r="146" spans="3:4" ht="14.25">
      <c r="C146">
        <v>0</v>
      </c>
      <c r="D146">
        <v>0</v>
      </c>
    </row>
    <row r="147" spans="3:4" ht="14.25">
      <c r="C147">
        <v>0</v>
      </c>
      <c r="D147">
        <v>0</v>
      </c>
    </row>
    <row r="148" spans="3:4" ht="14.25">
      <c r="C148">
        <v>0</v>
      </c>
      <c r="D148">
        <v>0</v>
      </c>
    </row>
    <row r="149" spans="3:4" ht="14.25">
      <c r="C149">
        <v>0</v>
      </c>
      <c r="D149">
        <v>0</v>
      </c>
    </row>
    <row r="150" spans="3:4" ht="14.25">
      <c r="C150">
        <v>0</v>
      </c>
      <c r="D150">
        <v>0</v>
      </c>
    </row>
    <row r="151" spans="3:4" ht="14.25">
      <c r="C151">
        <v>0</v>
      </c>
      <c r="D151">
        <v>0</v>
      </c>
    </row>
    <row r="152" spans="3:4" ht="14.25">
      <c r="C152">
        <v>0</v>
      </c>
      <c r="D152">
        <v>0</v>
      </c>
    </row>
    <row r="153" spans="3:4" ht="14.25">
      <c r="C153">
        <v>0</v>
      </c>
      <c r="D153">
        <v>0</v>
      </c>
    </row>
    <row r="154" spans="3:4" ht="14.25">
      <c r="C154">
        <v>0</v>
      </c>
      <c r="D154">
        <v>0</v>
      </c>
    </row>
    <row r="155" spans="3:4" ht="14.25">
      <c r="C155">
        <v>0</v>
      </c>
      <c r="D155">
        <v>0</v>
      </c>
    </row>
    <row r="156" spans="3:4" ht="14.25">
      <c r="C156">
        <v>0</v>
      </c>
      <c r="D156">
        <v>0</v>
      </c>
    </row>
    <row r="157" spans="3:4" ht="14.25">
      <c r="C157">
        <v>0</v>
      </c>
      <c r="D157">
        <v>0</v>
      </c>
    </row>
    <row r="158" spans="3:4" ht="14.25">
      <c r="C158">
        <v>0</v>
      </c>
      <c r="D158">
        <v>0</v>
      </c>
    </row>
    <row r="159" spans="3:4" ht="14.25">
      <c r="C159">
        <v>0</v>
      </c>
      <c r="D159">
        <v>0</v>
      </c>
    </row>
    <row r="160" spans="3:4" ht="14.25">
      <c r="C160">
        <v>0</v>
      </c>
      <c r="D160">
        <v>0</v>
      </c>
    </row>
    <row r="161" spans="3:4" ht="14.25">
      <c r="C161">
        <v>0</v>
      </c>
      <c r="D161">
        <v>0</v>
      </c>
    </row>
    <row r="162" spans="3:4" ht="14.25">
      <c r="C162">
        <v>0</v>
      </c>
      <c r="D162">
        <v>0</v>
      </c>
    </row>
    <row r="163" spans="3:4" ht="14.25">
      <c r="C163">
        <v>0</v>
      </c>
      <c r="D163">
        <v>0</v>
      </c>
    </row>
    <row r="164" spans="3:4" ht="14.25">
      <c r="C164">
        <v>0</v>
      </c>
      <c r="D164">
        <v>0</v>
      </c>
    </row>
    <row r="165" spans="3:4" ht="14.25">
      <c r="C165">
        <v>0</v>
      </c>
      <c r="D165">
        <v>0</v>
      </c>
    </row>
    <row r="166" spans="3:4" ht="14.25">
      <c r="C166">
        <v>0</v>
      </c>
      <c r="D166">
        <v>0</v>
      </c>
    </row>
    <row r="167" spans="3:4" ht="14.25">
      <c r="C167">
        <v>0</v>
      </c>
      <c r="D167">
        <v>0</v>
      </c>
    </row>
    <row r="168" spans="3:4" ht="14.25">
      <c r="C168">
        <v>0</v>
      </c>
      <c r="D168">
        <v>0</v>
      </c>
    </row>
    <row r="169" spans="3:4" ht="14.25">
      <c r="C169">
        <v>0</v>
      </c>
      <c r="D169">
        <v>0</v>
      </c>
    </row>
    <row r="170" spans="3:4" ht="14.25">
      <c r="C170">
        <v>0</v>
      </c>
      <c r="D170">
        <v>0</v>
      </c>
    </row>
    <row r="171" spans="3:4" ht="14.25">
      <c r="C171">
        <v>0</v>
      </c>
      <c r="D171">
        <v>0</v>
      </c>
    </row>
    <row r="172" spans="3:4" ht="14.25">
      <c r="C172">
        <v>0</v>
      </c>
      <c r="D172">
        <v>0</v>
      </c>
    </row>
    <row r="173" spans="3:4" ht="14.25">
      <c r="C173">
        <v>0</v>
      </c>
      <c r="D173">
        <v>0</v>
      </c>
    </row>
    <row r="174" spans="3:4" ht="14.25">
      <c r="C174">
        <v>0</v>
      </c>
      <c r="D174">
        <v>0</v>
      </c>
    </row>
    <row r="175" spans="3:4" ht="14.25">
      <c r="C175">
        <v>0</v>
      </c>
      <c r="D175">
        <v>0</v>
      </c>
    </row>
    <row r="176" spans="3:4" ht="14.25">
      <c r="C176">
        <v>0</v>
      </c>
      <c r="D176">
        <v>0</v>
      </c>
    </row>
    <row r="177" spans="3:4" ht="14.25">
      <c r="C177">
        <v>0</v>
      </c>
      <c r="D177">
        <v>0</v>
      </c>
    </row>
    <row r="178" spans="3:4" ht="14.25">
      <c r="C178">
        <v>0</v>
      </c>
      <c r="D178">
        <v>0</v>
      </c>
    </row>
    <row r="179" spans="3:4" ht="14.25">
      <c r="C179">
        <v>0</v>
      </c>
      <c r="D179">
        <v>0</v>
      </c>
    </row>
    <row r="180" spans="3:4" ht="14.25">
      <c r="C180">
        <v>0</v>
      </c>
      <c r="D180">
        <v>0</v>
      </c>
    </row>
    <row r="181" spans="3:4" ht="14.25">
      <c r="C181">
        <v>0</v>
      </c>
      <c r="D181">
        <v>0</v>
      </c>
    </row>
    <row r="182" spans="3:4" ht="14.25">
      <c r="C182">
        <v>0</v>
      </c>
      <c r="D182">
        <v>0</v>
      </c>
    </row>
    <row r="183" spans="3:4" ht="14.25">
      <c r="C183">
        <v>0</v>
      </c>
      <c r="D183">
        <v>0</v>
      </c>
    </row>
    <row r="184" spans="3:4" ht="14.25">
      <c r="C184">
        <v>0</v>
      </c>
      <c r="D184">
        <v>0</v>
      </c>
    </row>
    <row r="185" spans="3:4" ht="14.25">
      <c r="C185">
        <v>0</v>
      </c>
      <c r="D185">
        <v>0</v>
      </c>
    </row>
    <row r="186" spans="3:4" ht="14.25">
      <c r="C186">
        <v>0</v>
      </c>
      <c r="D186">
        <v>0</v>
      </c>
    </row>
    <row r="187" spans="3:4" ht="14.25">
      <c r="C187">
        <v>0</v>
      </c>
      <c r="D187">
        <v>0</v>
      </c>
    </row>
    <row r="188" spans="3:4" ht="14.25">
      <c r="C188">
        <v>0</v>
      </c>
      <c r="D188">
        <v>0</v>
      </c>
    </row>
    <row r="189" spans="3:4" ht="14.25">
      <c r="C189">
        <v>0</v>
      </c>
      <c r="D189">
        <v>0</v>
      </c>
    </row>
    <row r="190" spans="3:4" ht="14.25">
      <c r="C190">
        <v>0</v>
      </c>
      <c r="D190">
        <v>0</v>
      </c>
    </row>
    <row r="191" spans="3:4" ht="14.25">
      <c r="C191">
        <v>0</v>
      </c>
      <c r="D191">
        <v>0</v>
      </c>
    </row>
    <row r="192" spans="3:4" ht="14.25">
      <c r="C192">
        <v>0</v>
      </c>
      <c r="D192">
        <v>0</v>
      </c>
    </row>
    <row r="193" spans="3:4" ht="14.25">
      <c r="C193">
        <v>0</v>
      </c>
      <c r="D193">
        <v>0</v>
      </c>
    </row>
    <row r="194" spans="3:4" ht="14.25">
      <c r="C194">
        <v>0</v>
      </c>
      <c r="D194">
        <v>0</v>
      </c>
    </row>
    <row r="195" spans="3:4" ht="14.25">
      <c r="C195">
        <v>0</v>
      </c>
      <c r="D195">
        <v>0</v>
      </c>
    </row>
    <row r="196" spans="3:4" ht="14.25">
      <c r="C196">
        <v>0</v>
      </c>
      <c r="D196">
        <v>0</v>
      </c>
    </row>
    <row r="197" spans="3:4" ht="14.25">
      <c r="C197">
        <v>0</v>
      </c>
      <c r="D197">
        <v>0</v>
      </c>
    </row>
    <row r="198" spans="3:4" ht="14.25">
      <c r="C198">
        <v>0</v>
      </c>
      <c r="D198">
        <v>0</v>
      </c>
    </row>
    <row r="199" spans="3:4" ht="14.25">
      <c r="C199">
        <v>0</v>
      </c>
      <c r="D199">
        <v>0</v>
      </c>
    </row>
    <row r="200" spans="3:4" ht="14.25">
      <c r="C200">
        <v>0</v>
      </c>
      <c r="D200">
        <v>0</v>
      </c>
    </row>
    <row r="201" spans="3:4" ht="14.25">
      <c r="C201">
        <v>0</v>
      </c>
      <c r="D201">
        <v>0</v>
      </c>
    </row>
    <row r="202" spans="3:4" ht="14.25">
      <c r="C202">
        <v>0</v>
      </c>
      <c r="D202">
        <v>0</v>
      </c>
    </row>
    <row r="203" spans="3:4" ht="14.25">
      <c r="C203">
        <v>0</v>
      </c>
      <c r="D203">
        <v>0</v>
      </c>
    </row>
    <row r="204" spans="3:4" ht="14.25">
      <c r="C204">
        <v>0</v>
      </c>
      <c r="D204">
        <v>0</v>
      </c>
    </row>
    <row r="205" spans="3:4" ht="14.25">
      <c r="C205">
        <v>0</v>
      </c>
      <c r="D205">
        <v>0</v>
      </c>
    </row>
    <row r="206" spans="3:4" ht="14.25">
      <c r="C206">
        <v>0</v>
      </c>
      <c r="D206">
        <v>0</v>
      </c>
    </row>
    <row r="207" spans="3:4" ht="14.25">
      <c r="C207">
        <v>0</v>
      </c>
      <c r="D207">
        <v>0</v>
      </c>
    </row>
    <row r="208" spans="3:4" ht="14.25">
      <c r="C208">
        <v>0</v>
      </c>
      <c r="D208">
        <v>0</v>
      </c>
    </row>
    <row r="209" spans="3:4" ht="14.25">
      <c r="C209">
        <v>0</v>
      </c>
      <c r="D209">
        <v>0</v>
      </c>
    </row>
    <row r="210" spans="3:4" ht="14.25">
      <c r="C210">
        <v>0</v>
      </c>
      <c r="D210">
        <v>0</v>
      </c>
    </row>
    <row r="211" spans="3:4" ht="14.25">
      <c r="C211">
        <v>0</v>
      </c>
      <c r="D211">
        <v>0</v>
      </c>
    </row>
    <row r="212" spans="3:4" ht="14.25">
      <c r="C212">
        <v>0</v>
      </c>
      <c r="D212">
        <v>0</v>
      </c>
    </row>
    <row r="213" spans="3:4" ht="14.25">
      <c r="C213">
        <v>0</v>
      </c>
      <c r="D213">
        <v>0</v>
      </c>
    </row>
    <row r="214" spans="3:4" ht="14.25">
      <c r="C214">
        <v>0</v>
      </c>
      <c r="D214">
        <v>0</v>
      </c>
    </row>
    <row r="215" spans="3:4" ht="14.25">
      <c r="C215">
        <v>0</v>
      </c>
      <c r="D215">
        <v>0</v>
      </c>
    </row>
    <row r="216" spans="3:4" ht="14.25">
      <c r="C216">
        <v>0</v>
      </c>
      <c r="D216">
        <v>0</v>
      </c>
    </row>
    <row r="217" spans="3:4" ht="14.25">
      <c r="C217">
        <v>0</v>
      </c>
      <c r="D217">
        <v>0</v>
      </c>
    </row>
    <row r="218" spans="3:4" ht="14.25">
      <c r="C218">
        <v>0</v>
      </c>
      <c r="D218">
        <v>0</v>
      </c>
    </row>
    <row r="219" spans="3:4" ht="14.25">
      <c r="C219">
        <v>0</v>
      </c>
      <c r="D219">
        <v>0</v>
      </c>
    </row>
    <row r="220" spans="3:4" ht="14.25">
      <c r="C220">
        <v>0</v>
      </c>
      <c r="D220">
        <v>0</v>
      </c>
    </row>
    <row r="221" spans="3:4" ht="14.25">
      <c r="C221">
        <v>0</v>
      </c>
      <c r="D221">
        <v>0</v>
      </c>
    </row>
    <row r="222" spans="3:4" ht="14.25">
      <c r="C222">
        <v>0</v>
      </c>
      <c r="D222">
        <v>0</v>
      </c>
    </row>
    <row r="223" spans="3:4" ht="14.25">
      <c r="C223">
        <v>0</v>
      </c>
      <c r="D223">
        <v>0</v>
      </c>
    </row>
    <row r="224" spans="3:4" ht="14.25">
      <c r="C224">
        <v>0</v>
      </c>
      <c r="D224">
        <v>0</v>
      </c>
    </row>
    <row r="225" spans="3:4" ht="14.25">
      <c r="C225">
        <v>0</v>
      </c>
      <c r="D225">
        <v>0</v>
      </c>
    </row>
    <row r="226" spans="3:4" ht="14.25">
      <c r="C226">
        <v>0</v>
      </c>
      <c r="D226">
        <v>0</v>
      </c>
    </row>
    <row r="227" spans="3:4" ht="14.25">
      <c r="C227">
        <v>0</v>
      </c>
      <c r="D227">
        <v>0</v>
      </c>
    </row>
    <row r="228" spans="3:4" ht="14.25">
      <c r="C228">
        <v>0</v>
      </c>
      <c r="D228">
        <v>0</v>
      </c>
    </row>
    <row r="229" spans="3:4" ht="14.25">
      <c r="C229">
        <v>0</v>
      </c>
      <c r="D229">
        <v>0</v>
      </c>
    </row>
    <row r="230" spans="3:4" ht="14.25">
      <c r="C230">
        <v>0</v>
      </c>
      <c r="D230">
        <v>0</v>
      </c>
    </row>
    <row r="231" spans="3:4" ht="14.25">
      <c r="C231">
        <v>0</v>
      </c>
      <c r="D231">
        <v>0</v>
      </c>
    </row>
    <row r="232" spans="3:4" ht="14.25">
      <c r="C232">
        <v>0</v>
      </c>
      <c r="D232">
        <v>0</v>
      </c>
    </row>
    <row r="233" spans="3:4" ht="14.25">
      <c r="C233">
        <v>0</v>
      </c>
      <c r="D233">
        <v>0</v>
      </c>
    </row>
    <row r="234" spans="3:4" ht="14.25">
      <c r="C234">
        <v>0</v>
      </c>
      <c r="D234">
        <v>0</v>
      </c>
    </row>
    <row r="235" spans="3:4" ht="14.25">
      <c r="C235">
        <v>0</v>
      </c>
      <c r="D235">
        <v>0</v>
      </c>
    </row>
    <row r="236" spans="3:4" ht="14.25">
      <c r="C236">
        <v>0</v>
      </c>
      <c r="D236">
        <v>0</v>
      </c>
    </row>
    <row r="237" spans="3:4" ht="14.25">
      <c r="C237">
        <v>0</v>
      </c>
      <c r="D237">
        <v>0</v>
      </c>
    </row>
    <row r="238" spans="3:4" ht="14.25">
      <c r="C238">
        <v>0</v>
      </c>
      <c r="D238">
        <v>0</v>
      </c>
    </row>
    <row r="239" spans="3:4" ht="14.25">
      <c r="C239">
        <v>0</v>
      </c>
      <c r="D239">
        <v>0</v>
      </c>
    </row>
    <row r="240" spans="3:4" ht="14.25">
      <c r="C240">
        <v>0</v>
      </c>
      <c r="D240">
        <v>0</v>
      </c>
    </row>
    <row r="241" spans="3:4" ht="14.25">
      <c r="C241">
        <v>0</v>
      </c>
      <c r="D241">
        <v>0</v>
      </c>
    </row>
    <row r="242" spans="3:4" ht="14.25">
      <c r="C242">
        <v>0</v>
      </c>
      <c r="D242">
        <v>0</v>
      </c>
    </row>
    <row r="243" spans="3:4" ht="14.25">
      <c r="C243">
        <v>0</v>
      </c>
      <c r="D243">
        <v>0</v>
      </c>
    </row>
    <row r="244" spans="3:4" ht="14.25">
      <c r="C244">
        <v>0</v>
      </c>
      <c r="D244">
        <v>0</v>
      </c>
    </row>
    <row r="245" spans="3:4" ht="14.25">
      <c r="C245">
        <v>0</v>
      </c>
      <c r="D245">
        <v>0</v>
      </c>
    </row>
    <row r="246" spans="3:4" ht="14.25">
      <c r="C246">
        <v>0</v>
      </c>
      <c r="D246">
        <v>0</v>
      </c>
    </row>
    <row r="247" spans="3:4" ht="14.25">
      <c r="C247">
        <v>0</v>
      </c>
      <c r="D247">
        <v>0</v>
      </c>
    </row>
    <row r="248" ht="14.25">
      <c r="D248">
        <v>0</v>
      </c>
    </row>
    <row r="249" ht="14.25">
      <c r="D249">
        <v>0</v>
      </c>
    </row>
    <row r="250" ht="14.25">
      <c r="C250">
        <v>0</v>
      </c>
    </row>
    <row r="251" spans="3:4" ht="14.25">
      <c r="C251">
        <v>0</v>
      </c>
      <c r="D251">
        <v>0</v>
      </c>
    </row>
    <row r="252" spans="3:4" ht="14.25">
      <c r="C252">
        <v>0</v>
      </c>
      <c r="D252">
        <v>0</v>
      </c>
    </row>
    <row r="253" spans="3:4" ht="14.25">
      <c r="C253">
        <v>0</v>
      </c>
      <c r="D253">
        <v>0</v>
      </c>
    </row>
    <row r="254" ht="14.25">
      <c r="D254">
        <v>0</v>
      </c>
    </row>
    <row r="255" spans="3:4" ht="14.25">
      <c r="C255">
        <v>0</v>
      </c>
      <c r="D255">
        <v>0</v>
      </c>
    </row>
    <row r="256" spans="3:4" ht="14.25">
      <c r="C256">
        <v>0</v>
      </c>
      <c r="D256">
        <v>0</v>
      </c>
    </row>
    <row r="257" spans="3:4" ht="14.25">
      <c r="C257">
        <v>0</v>
      </c>
      <c r="D257">
        <v>0</v>
      </c>
    </row>
    <row r="258" spans="3:4" ht="14.25">
      <c r="C258">
        <v>0</v>
      </c>
      <c r="D258">
        <v>0</v>
      </c>
    </row>
  </sheetData>
  <sheetProtection/>
  <mergeCells count="9">
    <mergeCell ref="A2:S2"/>
    <mergeCell ref="A3:S3"/>
    <mergeCell ref="C4:K4"/>
    <mergeCell ref="P4:R4"/>
    <mergeCell ref="A4:A5"/>
    <mergeCell ref="B4:B5"/>
    <mergeCell ref="N4:N5"/>
    <mergeCell ref="O4:O5"/>
    <mergeCell ref="S4:S5"/>
  </mergeCells>
  <printOptions/>
  <pageMargins left="0.6298611111111111" right="0.6298611111111111" top="0.9840277777777777" bottom="0.9840277777777777" header="0" footer="0"/>
  <pageSetup blackAndWhite="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2016-07-29T07:44:17Z</cp:lastPrinted>
  <dcterms:created xsi:type="dcterms:W3CDTF">2016-07-11T07:26:11Z</dcterms:created>
  <dcterms:modified xsi:type="dcterms:W3CDTF">2016-08-01T08:16:29Z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2052-9.1.0.4636</vt:lpwstr>
  </property>
</Properties>
</file>