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1000" activeTab="1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  <sheet name="附表11" sheetId="11" r:id="rId11"/>
    <sheet name="附表12" sheetId="12" r:id="rId12"/>
    <sheet name="附表13" sheetId="13" r:id="rId13"/>
    <sheet name="附表14" sheetId="14" r:id="rId14"/>
    <sheet name="附表15" sheetId="15" r:id="rId15"/>
    <sheet name="附表16" sheetId="16" r:id="rId16"/>
    <sheet name="附表17" sheetId="17" r:id="rId17"/>
    <sheet name="附表18" sheetId="18" r:id="rId18"/>
    <sheet name="附表19" sheetId="19" r:id="rId19"/>
    <sheet name="附表20" sheetId="20" r:id="rId20"/>
    <sheet name="附表21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Order1">255</definedName>
    <definedName name="_Order2">255</definedName>
    <definedName name="gxxe2003">'[1]P1012001'!$A$6:$E$117</definedName>
    <definedName name="_xlnm.Print_Titles" localSheetId="0">'附表1'!$2:$5</definedName>
    <definedName name="_xlnm.Print_Titles" localSheetId="9">'附表10'!$1:$4</definedName>
    <definedName name="_xlnm.Print_Titles" localSheetId="10">'附表11'!$1:$4</definedName>
    <definedName name="_xlnm.Print_Titles" localSheetId="11">'附表12'!$1:$4</definedName>
    <definedName name="_xlnm.Print_Titles" localSheetId="12">'附表13'!$1:$4</definedName>
    <definedName name="_xlnm.Print_Titles" localSheetId="13">'附表14'!$1:$4</definedName>
    <definedName name="_xlnm.Print_Titles" localSheetId="14">'附表15'!$1:$4</definedName>
    <definedName name="_xlnm.Print_Titles" localSheetId="15">'附表16'!$1:$4</definedName>
    <definedName name="_xlnm.Print_Titles" localSheetId="16">'附表17'!$1:$4</definedName>
    <definedName name="_xlnm.Print_Titles" localSheetId="17">'附表18'!$1:$4</definedName>
    <definedName name="_xlnm.Print_Titles" localSheetId="18">'附表19'!$1:$4</definedName>
    <definedName name="_xlnm.Print_Titles" localSheetId="1">'附表2'!$1:$4</definedName>
    <definedName name="_xlnm.Print_Titles" localSheetId="19">'附表20'!$1:$4</definedName>
    <definedName name="_xlnm.Print_Titles" localSheetId="20">'附表21'!$1:$4</definedName>
    <definedName name="_xlnm.Print_Titles" localSheetId="2">'附表3'!$1:$4</definedName>
    <definedName name="_xlnm.Print_Titles" localSheetId="3">'附表4'!$1:$4</definedName>
    <definedName name="_xlnm.Print_Titles" localSheetId="4">'附表5'!$1:$4</definedName>
    <definedName name="_xlnm.Print_Titles" localSheetId="5">'附表6'!$1:$4</definedName>
    <definedName name="_xlnm.Print_Titles" localSheetId="6">'附表7'!$1:$4</definedName>
    <definedName name="_xlnm.Print_Titles" localSheetId="7">'附表8'!$1:$4</definedName>
    <definedName name="_xlnm.Print_Titles" localSheetId="8">'附表9'!$1:$4</definedName>
  </definedNames>
  <calcPr fullCalcOnLoad="1" fullPrecision="0"/>
</workbook>
</file>

<file path=xl/sharedStrings.xml><?xml version="1.0" encoding="utf-8"?>
<sst xmlns="http://schemas.openxmlformats.org/spreadsheetml/2006/main" count="897" uniqueCount="596">
  <si>
    <t>单位：万元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</si>
  <si>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</si>
  <si>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</si>
  <si>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</si>
  <si>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</si>
  <si>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</si>
  <si>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</si>
  <si>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</si>
  <si>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</si>
  <si>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</si>
  <si>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</si>
  <si>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</si>
  <si>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</si>
  <si>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</si>
  <si>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</si>
  <si>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</si>
  <si>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</si>
  <si>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</si>
  <si>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</si>
  <si>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</si>
  <si>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</si>
  <si>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</si>
  <si>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</si>
  <si>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</si>
  <si>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</si>
  <si>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</si>
  <si>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</si>
  <si>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</si>
  <si>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</si>
  <si>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</si>
  <si>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</si>
  <si>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</si>
  <si>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</si>
  <si>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</si>
  <si>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</si>
  <si>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</si>
  <si>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</si>
  <si>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</si>
  <si>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</si>
  <si>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</si>
  <si>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</si>
  <si>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</si>
  <si>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</si>
  <si>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收入项目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</si>
  <si>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</si>
  <si>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</si>
  <si>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</si>
  <si>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</si>
  <si>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</si>
  <si>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</si>
  <si>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</si>
  <si>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</si>
  <si>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</si>
  <si>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</si>
  <si>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</si>
  <si>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</si>
  <si>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</si>
  <si>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</si>
  <si>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</si>
  <si>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</si>
  <si>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</si>
  <si>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</si>
  <si>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</si>
  <si>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</si>
  <si>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</si>
  <si>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</si>
  <si>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</si>
  <si>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</si>
  <si>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</si>
  <si>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</si>
  <si>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</si>
  <si>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</si>
  <si>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</si>
  <si>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</si>
  <si>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</si>
  <si>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</si>
  <si>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</si>
  <si>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</si>
  <si>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</si>
  <si>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</si>
  <si>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</si>
  <si>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</si>
  <si>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</si>
  <si>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</si>
  <si>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项   目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</si>
  <si>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</si>
  <si>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</si>
  <si>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</si>
  <si>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</si>
  <si>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</si>
  <si>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</si>
  <si>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</si>
  <si>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</si>
  <si>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合   计</t>
  </si>
  <si>
    <t>项目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</si>
  <si>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</si>
  <si>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</si>
  <si>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</si>
  <si>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</si>
  <si>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</si>
  <si>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</si>
  <si>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</si>
  <si>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</si>
  <si>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</si>
  <si>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</si>
  <si>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</si>
  <si>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</si>
  <si>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</si>
  <si>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</si>
  <si>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</si>
  <si>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</si>
  <si>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</si>
  <si>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</si>
  <si>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</si>
  <si>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</si>
  <si>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</si>
  <si>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</si>
  <si>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</si>
  <si>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</si>
  <si>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</si>
  <si>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</si>
  <si>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</si>
  <si>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</si>
  <si>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</si>
  <si>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</si>
  <si>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</si>
  <si>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</si>
  <si>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</si>
  <si>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</si>
  <si>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</si>
  <si>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</si>
  <si>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</si>
  <si>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</si>
  <si>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</si>
  <si>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</si>
  <si>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</si>
  <si>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</si>
  <si>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</si>
  <si>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</si>
  <si>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</si>
  <si>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</si>
  <si>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</si>
  <si>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</si>
  <si>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</si>
  <si>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</si>
  <si>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</si>
  <si>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</si>
  <si>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</si>
  <si>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</si>
  <si>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</si>
  <si>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</si>
  <si>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</si>
  <si>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</si>
  <si>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</si>
  <si>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</si>
  <si>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</si>
  <si>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</si>
  <si>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</si>
  <si>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>五、对企事业单位的补贴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</si>
  <si>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</si>
  <si>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</si>
  <si>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</si>
  <si>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</si>
  <si>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六、债务利息支出</t>
  </si>
  <si>
    <t xml:space="preserve">  国内债务付息</t>
  </si>
  <si>
    <t xml:space="preserve">  国外债务付息</t>
  </si>
  <si>
    <t>七、其他支出</t>
  </si>
  <si>
    <t xml:space="preserve">  赠与</t>
  </si>
  <si>
    <t>合  计</t>
  </si>
  <si>
    <t> 单位：万元</t>
  </si>
  <si>
    <t>项目</t>
  </si>
  <si>
    <t>小计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</si>
  <si>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</si>
  <si>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</si>
  <si>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</si>
  <si>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</si>
  <si>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</si>
  <si>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</si>
  <si>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</si>
  <si>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</si>
  <si>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</si>
  <si>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</si>
  <si>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</si>
  <si>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</si>
  <si>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</si>
  <si>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</si>
  <si>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</si>
  <si>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</si>
  <si>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</si>
  <si>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</si>
  <si>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</si>
  <si>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</si>
  <si>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</si>
  <si>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</si>
  <si>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</si>
  <si>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</si>
  <si>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</si>
  <si>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</si>
  <si>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</si>
  <si>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</si>
  <si>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</si>
  <si>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</si>
  <si>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</si>
  <si>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</si>
  <si>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</si>
  <si>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</si>
  <si>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</si>
  <si>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</si>
  <si>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</si>
  <si>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</si>
  <si>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</si>
  <si>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</si>
  <si>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</si>
  <si>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</si>
  <si>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>单位：万元</t>
  </si>
  <si>
    <t>项目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</si>
  <si>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</si>
  <si>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</si>
  <si>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</si>
  <si>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</si>
  <si>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</si>
  <si>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</si>
  <si>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</si>
  <si>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</si>
  <si>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</si>
  <si>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</si>
  <si>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</si>
  <si>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</si>
  <si>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</si>
  <si>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</si>
  <si>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</si>
  <si>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</si>
  <si>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</si>
  <si>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</si>
  <si>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</si>
  <si>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</si>
  <si>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</si>
  <si>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</si>
  <si>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</si>
  <si>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</si>
  <si>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</si>
  <si>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</si>
  <si>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</si>
  <si>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</si>
  <si>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</si>
  <si>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收入合计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</si>
  <si>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</si>
  <si>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</si>
  <si>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</si>
  <si>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</si>
  <si>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</si>
  <si>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</si>
  <si>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</si>
  <si>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</si>
  <si>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</si>
  <si>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</si>
  <si>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</si>
  <si>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</si>
  <si>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</si>
  <si>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转移性支出</t>
  </si>
  <si>
    <t>补助下级支出</t>
  </si>
  <si>
    <t>上解上级支出</t>
  </si>
  <si>
    <t>调出资金</t>
  </si>
  <si>
    <t xml:space="preserve">债务转贷支出 </t>
  </si>
  <si>
    <t>年终结余</t>
  </si>
  <si>
    <t>支出合计</t>
  </si>
  <si>
    <t>项      目</t>
  </si>
  <si>
    <t>项目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</si>
  <si>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</si>
  <si>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</si>
  <si>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</si>
  <si>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</si>
  <si>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</si>
  <si>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</si>
  <si>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</si>
  <si>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</si>
  <si>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收入总计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</si>
  <si>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</si>
  <si>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</si>
  <si>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</si>
  <si>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</si>
  <si>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</si>
  <si>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</si>
  <si>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</si>
  <si>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支出总计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</si>
  <si>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</si>
  <si>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</si>
  <si>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</si>
  <si>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</si>
  <si>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   国有资本经营预算转移支付收入</t>
  </si>
  <si>
    <t xml:space="preserve">    上年结转收入</t>
  </si>
  <si>
    <t>收入总计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</si>
  <si>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</si>
  <si>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</si>
  <si>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</si>
  <si>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</si>
  <si>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</si>
  <si>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</si>
  <si>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</si>
  <si>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</si>
  <si>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</si>
  <si>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</si>
  <si>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</si>
  <si>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</si>
  <si>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</si>
  <si>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</si>
  <si>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</si>
  <si>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</si>
  <si>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</si>
  <si>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</si>
  <si>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</si>
  <si>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</si>
  <si>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</si>
  <si>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</si>
  <si>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</si>
  <si>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</si>
  <si>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其他金融国有资本经营预算支出</t>
  </si>
  <si>
    <t>五、其他国有资本经营预算支出</t>
  </si>
  <si>
    <t xml:space="preserve">  其中：其他国有资本经营预算支出</t>
  </si>
  <si>
    <t xml:space="preserve">    国有资本经营预算转移支付支出</t>
  </si>
  <si>
    <t>本年支出总计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</si>
  <si>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</si>
  <si>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</si>
  <si>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</si>
  <si>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</si>
  <si>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</si>
  <si>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(二) 新型农村合作医疗基金收入</t>
  </si>
  <si>
    <t>六、工伤保险基金收入</t>
  </si>
  <si>
    <t>七、失业保险基金收入</t>
  </si>
  <si>
    <t>八、生育保险基金收入</t>
  </si>
  <si>
    <t>合    计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</si>
  <si>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</si>
  <si>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</si>
  <si>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</si>
  <si>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</si>
  <si>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</si>
  <si>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>(二) 新型农村合作医疗基金支出</t>
  </si>
  <si>
    <t>六、工伤保险基金支出</t>
  </si>
  <si>
    <t>七、失业保险基金支出</t>
  </si>
  <si>
    <t>八、生育保险基金支出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</si>
  <si>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</si>
  <si>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</si>
  <si>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</si>
  <si>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</si>
  <si>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</si>
  <si>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</si>
  <si>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</si>
  <si>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</si>
  <si>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</si>
  <si>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</si>
  <si>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</si>
  <si>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</si>
  <si>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</si>
  <si>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</si>
  <si>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</si>
  <si>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</si>
  <si>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</si>
  <si>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</si>
  <si>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</si>
  <si>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</si>
  <si>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</si>
  <si>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</si>
  <si>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</si>
  <si>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</si>
  <si>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</si>
  <si>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</si>
  <si>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</si>
  <si>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</si>
  <si>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</si>
  <si>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</si>
  <si>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</si>
  <si>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</si>
  <si>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</si>
  <si>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</si>
  <si>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</si>
  <si>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</si>
  <si>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</si>
  <si>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</si>
  <si>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</si>
  <si>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预算数</t>
  </si>
  <si>
    <t>决算数</t>
  </si>
  <si>
    <t>决算数为预算数的％</t>
  </si>
  <si>
    <t>决算数为上年决算数的％</t>
  </si>
  <si>
    <t xml:space="preserve">      返还性收入</t>
  </si>
  <si>
    <t xml:space="preserve">      一般性转移支付收入</t>
  </si>
  <si>
    <t xml:space="preserve">      专项转移支付收入</t>
  </si>
  <si>
    <t>单位：万元</t>
  </si>
  <si>
    <t xml:space="preserve">   其中：××项目</t>
  </si>
  <si>
    <t>当年决算数</t>
  </si>
  <si>
    <t>上年决算数</t>
  </si>
  <si>
    <t>备注：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</si>
  <si>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</t>
  </si>
  <si>
    <t>2.经汇总，本级××年使用一般公共预算拨款安排的“三公”经费决算数为××万元，比上年决算数增加××万元。其中，因公出国（境）经费××万元，与上年决算数相比下降（增长）××%；公务接待费××万元，与上年决算数相比下降（增长）××%；公务用车购置经费××万元，与上年决算数相比下降（增长）××%；公务用车运行经费××万元，与上年决算数相比下降（增长）××%。“三公”经费决算增加的主要原因是××。</t>
  </si>
  <si>
    <t>项目</t>
  </si>
  <si>
    <t>五、国有资本经营预算转移支付收入</t>
  </si>
  <si>
    <t>六、其他国有资本经营预算收入</t>
  </si>
  <si>
    <t xml:space="preserve">           其他收入</t>
  </si>
  <si>
    <t xml:space="preserve">           动用上年结余收入</t>
  </si>
  <si>
    <t>2016年度一般公共预算收入决算表</t>
  </si>
  <si>
    <t>2016年度一般公共预算支出决算表</t>
  </si>
  <si>
    <t xml:space="preserve">   债券还本支出</t>
  </si>
  <si>
    <t>2016年度一般公共预算本级收入决算表</t>
  </si>
  <si>
    <t>2016年度一般公共预算本级支出决算表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</si>
  <si>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</si>
  <si>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</si>
  <si>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</si>
  <si>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</si>
  <si>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</si>
  <si>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</si>
  <si>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</si>
  <si>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</si>
  <si>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</si>
  <si>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人力资源事务</t>
  </si>
  <si>
    <t xml:space="preserve">  纪检监察事务</t>
  </si>
  <si>
    <t xml:space="preserve">  商贸事务</t>
  </si>
  <si>
    <t xml:space="preserve">  工商行政管理事务</t>
  </si>
  <si>
    <t xml:space="preserve">  质量技术监督与检验检疫事务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</si>
  <si>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</si>
  <si>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</si>
  <si>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</si>
  <si>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</si>
  <si>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</si>
  <si>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</si>
  <si>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</si>
  <si>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</si>
  <si>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</si>
  <si>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其他共产党事务支出</t>
  </si>
  <si>
    <t xml:space="preserve">  其他一般公共服务支出</t>
  </si>
  <si>
    <t>国防支出</t>
  </si>
  <si>
    <t xml:space="preserve">  国防动员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</si>
  <si>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</si>
  <si>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</si>
  <si>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</si>
  <si>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</si>
  <si>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</si>
  <si>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</si>
  <si>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</si>
  <si>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</si>
  <si>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</si>
  <si>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</si>
  <si>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</si>
  <si>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</si>
  <si>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</si>
  <si>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</si>
  <si>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</si>
  <si>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</si>
  <si>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</si>
  <si>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</si>
  <si>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技术研究与开发</t>
  </si>
  <si>
    <t xml:space="preserve">  科技条件与服务</t>
  </si>
  <si>
    <t xml:space="preserve">  科学技术普及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</si>
  <si>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</si>
  <si>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</si>
  <si>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</si>
  <si>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</si>
  <si>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</si>
  <si>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</si>
  <si>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</si>
  <si>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</si>
  <si>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</si>
  <si>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</si>
  <si>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</si>
  <si>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</si>
  <si>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</si>
  <si>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</si>
  <si>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</si>
  <si>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</si>
  <si>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</si>
  <si>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</si>
  <si>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</si>
  <si>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</si>
  <si>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</si>
  <si>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其他生活救助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</si>
  <si>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</si>
  <si>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</si>
  <si>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</si>
  <si>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</si>
  <si>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</si>
  <si>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</si>
  <si>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</si>
  <si>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</si>
  <si>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</si>
  <si>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</si>
  <si>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</si>
  <si>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</si>
  <si>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</si>
  <si>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</si>
  <si>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  其中:排污费安排的支出</t>
  </si>
  <si>
    <t xml:space="preserve">  自然生态保护</t>
  </si>
  <si>
    <t xml:space="preserve">  能源节约利用</t>
  </si>
  <si>
    <t xml:space="preserve">  污染减排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</si>
  <si>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</si>
  <si>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</si>
  <si>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</si>
  <si>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</si>
  <si>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</si>
  <si>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</si>
  <si>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</si>
  <si>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</si>
  <si>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</si>
  <si>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</si>
  <si>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普惠金融发展支出</t>
  </si>
  <si>
    <t>交通运输支出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</si>
  <si>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</si>
  <si>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</si>
  <si>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</si>
  <si>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</si>
  <si>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安全生产监管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</si>
  <si>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</si>
  <si>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</si>
  <si>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</si>
  <si>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</si>
  <si>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</si>
  <si>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</si>
  <si>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</si>
  <si>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</si>
  <si>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金融发展支出</t>
  </si>
  <si>
    <t>国土海洋气象等支出</t>
  </si>
  <si>
    <t xml:space="preserve">  海洋管理事务</t>
  </si>
  <si>
    <t xml:space="preserve">  地震事务</t>
  </si>
  <si>
    <t>住房保障支出</t>
  </si>
  <si>
    <t xml:space="preserve">  保障性安居工程支出</t>
  </si>
  <si>
    <t xml:space="preserve">  住房改革支出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</si>
  <si>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</si>
  <si>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</si>
  <si>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</si>
  <si>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</si>
  <si>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</si>
  <si>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支出合计</t>
  </si>
  <si>
    <t>2016年度一般公共预算本级基本支出决算经济分类情况表</t>
  </si>
  <si>
    <t>2016年度对下税收返还和转移支付决算表</t>
  </si>
  <si>
    <t>2016年度政府性基金收入决算表</t>
  </si>
  <si>
    <t>2016年度政府性基金支出决算表</t>
  </si>
  <si>
    <t>2016年度政府性基金本级收入决算表</t>
  </si>
  <si>
    <t xml:space="preserve">  其中：国有土地使用权出让收入及对应专项债务收入安排的支出</t>
  </si>
  <si>
    <t xml:space="preserve">  其中：新菜地开发建设基金及对应专项债务收入安排的支出</t>
  </si>
  <si>
    <t>六、交通运输支出</t>
  </si>
  <si>
    <t xml:space="preserve">  其中：彩票公益金及对应专项债务收入安排的支出</t>
  </si>
  <si>
    <t xml:space="preserve">        其他政府性基金及对应专项债务收入安排的支出</t>
  </si>
  <si>
    <t>2016年度政府性基金本级支出决算表</t>
  </si>
  <si>
    <t>本表无数据</t>
  </si>
  <si>
    <t>2016年度政府性基金转移支付决算表</t>
  </si>
  <si>
    <t>2016年度国有资本经营收入决算表</t>
  </si>
  <si>
    <t>2016年度国有资本经营支出决算表</t>
  </si>
  <si>
    <t>2016年度本级国有资本经营收入决算表</t>
  </si>
  <si>
    <t xml:space="preserve">  其中：其他国有资本经营预算企业利润收入</t>
  </si>
  <si>
    <t>2016年度本级国有资本经营支出决算表</t>
  </si>
  <si>
    <t>2016年度一般公共预算本级支出决算经济分类情况表</t>
  </si>
  <si>
    <t>2016年度本级一般公共预算“三公”经费支出决算表</t>
  </si>
  <si>
    <t xml:space="preserve">  机关事业单位基本养老保险缴费</t>
  </si>
  <si>
    <t xml:space="preserve">  职业年金缴费</t>
  </si>
  <si>
    <t>2016年度社会保险基金决算收入表</t>
  </si>
  <si>
    <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城乡居民基本医疗保险基金收入</t>
    </r>
  </si>
  <si>
    <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城镇居民基本医疗保险基金收入</t>
    </r>
  </si>
  <si>
    <t>2016年度社会保险基金决算支出表</t>
  </si>
  <si>
    <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城乡居民基本医疗保险基金支出</t>
    </r>
  </si>
  <si>
    <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城镇居民基本医疗保险基金支出</t>
    </r>
  </si>
  <si>
    <t>2016年度本级社会保险基金决算收入表</t>
  </si>
  <si>
    <r>
      <t xml:space="preserve">  </t>
    </r>
    <r>
      <rPr>
        <sz val="11"/>
        <color indexed="8"/>
        <rFont val="宋体"/>
        <family val="0"/>
      </rPr>
      <t>其中：保险费收入</t>
    </r>
  </si>
  <si>
    <r>
      <t xml:space="preserve">             </t>
    </r>
    <r>
      <rPr>
        <sz val="11"/>
        <color indexed="8"/>
        <rFont val="宋体"/>
        <family val="0"/>
      </rPr>
      <t>财政补贴收入</t>
    </r>
  </si>
  <si>
    <r>
      <t xml:space="preserve">             </t>
    </r>
    <r>
      <rPr>
        <sz val="11"/>
        <color indexed="8"/>
        <rFont val="宋体"/>
        <family val="0"/>
      </rPr>
      <t>利息收入</t>
    </r>
  </si>
  <si>
    <t>2016年度本级社会保险基金决算支出表</t>
  </si>
  <si>
    <t>备注：乡镇一级没有编制政府预算，仅作为一级预算单位管理，此表无数据</t>
  </si>
  <si>
    <t>附表21</t>
  </si>
  <si>
    <t>附表20</t>
  </si>
  <si>
    <t>附表19</t>
  </si>
  <si>
    <t>附表18</t>
  </si>
  <si>
    <t>附表17</t>
  </si>
  <si>
    <t>附表16</t>
  </si>
  <si>
    <t>附表15</t>
  </si>
  <si>
    <t>附表14</t>
  </si>
  <si>
    <t>附表13</t>
  </si>
  <si>
    <t>附表12</t>
  </si>
  <si>
    <t>附表11</t>
  </si>
  <si>
    <t>附表10</t>
  </si>
  <si>
    <t>附表9</t>
  </si>
  <si>
    <t>附表8</t>
  </si>
  <si>
    <t>附表7</t>
  </si>
  <si>
    <t>附表6</t>
  </si>
  <si>
    <t>附表5</t>
  </si>
  <si>
    <t>附表4</t>
  </si>
  <si>
    <t>附表3</t>
  </si>
  <si>
    <t>附表2</t>
  </si>
  <si>
    <t>附表1</t>
  </si>
  <si>
    <t>本年无国有资经营支出</t>
  </si>
  <si>
    <t>后洲街道</t>
  </si>
  <si>
    <t>瀛洲街道</t>
  </si>
  <si>
    <t>新港街道</t>
  </si>
  <si>
    <t>洋中街道</t>
  </si>
  <si>
    <t>苍霞街道</t>
  </si>
  <si>
    <t>鳌峰街道</t>
  </si>
  <si>
    <t>上海街道</t>
  </si>
  <si>
    <t>义洲街道</t>
  </si>
  <si>
    <t>宁化街道</t>
  </si>
  <si>
    <t>茶亭街道</t>
  </si>
  <si>
    <t>备注：乡镇一级没有编制政府预算，仅作为一级预算单位管理，此表无数据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</si>
</sst>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;[Red]\-#,##0\ "/>
    <numFmt numFmtId="178" formatCode="0.0%"/>
    <numFmt numFmtId="179" formatCode="#,##0_ "/>
    <numFmt numFmtId="180" formatCode="#,##0_);[Red]\(#,##0\)"/>
    <numFmt numFmtId="181" formatCode="0.00_ ;[Red]\-0.00\ "/>
    <numFmt numFmtId="182" formatCode="0.0"/>
    <numFmt numFmtId="183" formatCode="#,##0.00_ "/>
    <numFmt numFmtId="184" formatCode="0000"/>
    <numFmt numFmtId="185" formatCode="* #,##0.0;* \-#,##0.0;* &quot;&quot;??;@"/>
    <numFmt numFmtId="186" formatCode="#,##0.0"/>
    <numFmt numFmtId="187" formatCode="* #,##0.00;* \-#,##0.00;* &quot;&quot;??;@"/>
    <numFmt numFmtId="188" formatCode="yyyy\-m\-d"/>
    <numFmt numFmtId="189" formatCode="#,##0.00_);[Red]\(#,##0.00\)"/>
    <numFmt numFmtId="190" formatCode="[$-804]yyyy&quot;年&quot;m&quot;月&quot;d&quot;日&quot;\ dddd"/>
    <numFmt numFmtId="191" formatCode="#,##0.00_ ;[Red]\-#,##0.00\ "/>
  </numFmts>
  <fonts count="21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8"/>
      <name val="方正小标宋_GBK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0"/>
    </font>
    <font>
      <sz val="18"/>
      <name val="方正小标宋简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6" fillId="0" borderId="1" xfId="0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3" fontId="8" fillId="0" borderId="1" xfId="0" applyAlignment="1" applyProtection="1">
      <alignment vertical="center"/>
      <protection/>
    </xf>
    <xf numFmtId="0" fontId="8" fillId="0" borderId="1" xfId="0" applyAlignment="1" applyProtection="1">
      <alignment/>
      <protection/>
    </xf>
    <xf numFmtId="0" fontId="6" fillId="0" borderId="1" xfId="0" applyAlignment="1" applyProtection="1">
      <alignment horizontal="center" vertical="center"/>
      <protection/>
    </xf>
    <xf numFmtId="1" fontId="6" fillId="0" borderId="1" xfId="0" applyAlignment="1" applyProtection="1">
      <alignment vertical="center"/>
      <protection locked="0"/>
    </xf>
    <xf numFmtId="1" fontId="8" fillId="0" borderId="1" xfId="0" applyAlignment="1" applyProtection="1">
      <alignment horizontal="left" vertical="center"/>
      <protection locked="0"/>
    </xf>
    <xf numFmtId="1" fontId="8" fillId="0" borderId="1" xfId="0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/>
    </xf>
    <xf numFmtId="0" fontId="8" fillId="0" borderId="1" xfId="0" applyAlignment="1" applyProtection="1">
      <alignment vertical="center"/>
      <protection locked="0"/>
    </xf>
    <xf numFmtId="0" fontId="7" fillId="0" borderId="1" xfId="0" applyAlignment="1" applyProtection="1">
      <alignment vertical="center"/>
      <protection/>
    </xf>
    <xf numFmtId="0" fontId="9" fillId="0" borderId="1" xfId="0" applyAlignment="1" applyProtection="1">
      <alignment vertical="center"/>
      <protection/>
    </xf>
    <xf numFmtId="0" fontId="12" fillId="0" borderId="0" xfId="0" applyAlignment="1" applyProtection="1">
      <alignment vertical="center"/>
      <protection/>
    </xf>
    <xf numFmtId="0" fontId="7" fillId="0" borderId="1" xfId="0" applyAlignment="1" applyProtection="1">
      <alignment horizontal="center" vertical="center"/>
      <protection/>
    </xf>
    <xf numFmtId="0" fontId="9" fillId="0" borderId="1" xfId="0" applyAlignment="1" applyProtection="1">
      <alignment horizontal="left" vertical="center"/>
      <protection/>
    </xf>
    <xf numFmtId="1" fontId="9" fillId="0" borderId="1" xfId="0" applyAlignment="1" applyProtection="1">
      <alignment vertical="center"/>
      <protection/>
    </xf>
    <xf numFmtId="0" fontId="12" fillId="0" borderId="0" xfId="0" applyAlignment="1" applyProtection="1">
      <alignment horizontal="left" vertical="center" wrapText="1"/>
      <protection/>
    </xf>
    <xf numFmtId="0" fontId="7" fillId="0" borderId="1" xfId="0" applyAlignment="1" applyProtection="1">
      <alignment horizontal="center" vertical="center" wrapText="1"/>
      <protection/>
    </xf>
    <xf numFmtId="0" fontId="12" fillId="0" borderId="1" xfId="0" applyAlignment="1" applyProtection="1">
      <alignment vertical="center"/>
      <protection/>
    </xf>
    <xf numFmtId="0" fontId="9" fillId="0" borderId="0" xfId="0" applyAlignment="1" applyProtection="1">
      <alignment vertical="center"/>
      <protection/>
    </xf>
    <xf numFmtId="0" fontId="9" fillId="0" borderId="0" xfId="0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Alignment="1" applyProtection="1">
      <alignment vertical="center"/>
      <protection/>
    </xf>
    <xf numFmtId="0" fontId="8" fillId="0" borderId="1" xfId="0" applyAlignment="1" applyProtection="1">
      <alignment vertical="center"/>
      <protection/>
    </xf>
    <xf numFmtId="0" fontId="8" fillId="0" borderId="1" xfId="0" applyAlignment="1" applyProtection="1">
      <alignment horizontal="left" vertical="center" indent="1"/>
      <protection/>
    </xf>
    <xf numFmtId="0" fontId="8" fillId="0" borderId="1" xfId="0" applyAlignment="1" applyProtection="1">
      <alignment horizontal="center" vertical="center"/>
      <protection/>
    </xf>
    <xf numFmtId="0" fontId="8" fillId="0" borderId="1" xfId="0" applyAlignment="1" applyProtection="1">
      <alignment horizontal="left" vertical="center" wrapText="1"/>
      <protection/>
    </xf>
    <xf numFmtId="0" fontId="9" fillId="0" borderId="1" xfId="0" applyAlignment="1" applyProtection="1">
      <alignment horizontal="center" vertical="center"/>
      <protection/>
    </xf>
    <xf numFmtId="0" fontId="9" fillId="0" borderId="1" xfId="0" applyAlignment="1" applyProtection="1">
      <alignment horizontal="left" vertical="center" indent="2"/>
      <protection/>
    </xf>
    <xf numFmtId="0" fontId="17" fillId="0" borderId="1" xfId="0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5" fillId="0" borderId="1" xfId="0" applyAlignment="1" applyProtection="1">
      <alignment vertical="center"/>
      <protection/>
    </xf>
    <xf numFmtId="49" fontId="8" fillId="0" borderId="1" xfId="0" applyAlignment="1" applyProtection="1">
      <alignment/>
      <protection/>
    </xf>
    <xf numFmtId="49" fontId="8" fillId="0" borderId="1" xfId="0" applyAlignment="1" applyProtection="1">
      <alignment horizontal="left" indent="2"/>
      <protection/>
    </xf>
    <xf numFmtId="0" fontId="6" fillId="0" borderId="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 vertical="center" wrapText="1"/>
      <protection/>
    </xf>
    <xf numFmtId="179" fontId="8" fillId="0" borderId="1" xfId="0" applyNumberFormat="1" applyFont="1" applyBorder="1" applyAlignment="1" applyProtection="1">
      <alignment horizontal="center" vertical="center" wrapText="1"/>
      <protection/>
    </xf>
    <xf numFmtId="180" fontId="6" fillId="0" borderId="1" xfId="0" applyNumberFormat="1" applyFont="1" applyBorder="1" applyAlignment="1" applyProtection="1">
      <alignment horizontal="center" vertical="center" wrapText="1"/>
      <protection/>
    </xf>
    <xf numFmtId="180" fontId="8" fillId="0" borderId="1" xfId="0" applyNumberFormat="1" applyFont="1" applyBorder="1" applyAlignment="1" applyProtection="1">
      <alignment horizontal="center" vertical="center" wrapText="1"/>
      <protection/>
    </xf>
    <xf numFmtId="183" fontId="6" fillId="0" borderId="1" xfId="0" applyNumberFormat="1" applyFont="1" applyBorder="1" applyAlignment="1" applyProtection="1">
      <alignment horizontal="center" vertical="center" wrapText="1"/>
      <protection/>
    </xf>
    <xf numFmtId="183" fontId="8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Border="1" applyAlignment="1" applyProtection="1">
      <alignment horizontal="center" vertical="center" wrapText="1"/>
      <protection/>
    </xf>
    <xf numFmtId="0" fontId="7" fillId="0" borderId="1" xfId="0" applyBorder="1" applyAlignment="1" applyProtection="1">
      <alignment vertical="center"/>
      <protection/>
    </xf>
    <xf numFmtId="0" fontId="9" fillId="0" borderId="1" xfId="0" applyBorder="1" applyAlignment="1" applyProtection="1">
      <alignment vertical="center"/>
      <protection/>
    </xf>
    <xf numFmtId="0" fontId="10" fillId="0" borderId="1" xfId="0" applyBorder="1" applyAlignment="1" applyProtection="1">
      <alignment horizontal="center" vertical="center"/>
      <protection/>
    </xf>
    <xf numFmtId="1" fontId="6" fillId="0" borderId="1" xfId="0" applyBorder="1" applyAlignment="1" applyProtection="1">
      <alignment vertical="center"/>
      <protection locked="0"/>
    </xf>
    <xf numFmtId="1" fontId="8" fillId="0" borderId="1" xfId="0" applyBorder="1" applyAlignment="1" applyProtection="1">
      <alignment horizontal="left" vertical="center"/>
      <protection locked="0"/>
    </xf>
    <xf numFmtId="1" fontId="8" fillId="0" borderId="1" xfId="0" applyBorder="1" applyAlignment="1" applyProtection="1">
      <alignment horizontal="left" vertical="center" indent="1"/>
      <protection locked="0"/>
    </xf>
    <xf numFmtId="0" fontId="8" fillId="0" borderId="1" xfId="0" applyBorder="1" applyAlignment="1" applyProtection="1">
      <alignment horizontal="left" vertical="center"/>
      <protection/>
    </xf>
    <xf numFmtId="1" fontId="8" fillId="0" borderId="1" xfId="0" applyBorder="1" applyAlignment="1" applyProtection="1">
      <alignment vertical="center"/>
      <protection locked="0"/>
    </xf>
    <xf numFmtId="0" fontId="8" fillId="0" borderId="1" xfId="0" applyBorder="1" applyAlignment="1" applyProtection="1">
      <alignment/>
      <protection/>
    </xf>
    <xf numFmtId="0" fontId="8" fillId="0" borderId="1" xfId="0" applyFont="1" applyAlignment="1" applyProtection="1">
      <alignment vertical="center"/>
      <protection locked="0"/>
    </xf>
    <xf numFmtId="0" fontId="8" fillId="2" borderId="1" xfId="0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Border="1" applyAlignment="1" applyProtection="1">
      <alignment horizontal="center" vertical="center" wrapText="1"/>
      <protection/>
    </xf>
    <xf numFmtId="189" fontId="8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left" vertical="center" indent="1"/>
      <protection/>
    </xf>
    <xf numFmtId="3" fontId="9" fillId="0" borderId="1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6" fillId="0" borderId="1" xfId="0" applyNumberFormat="1" applyFont="1" applyBorder="1" applyAlignment="1" applyProtection="1">
      <alignment horizontal="center" vertical="center" wrapText="1"/>
      <protection/>
    </xf>
    <xf numFmtId="176" fontId="8" fillId="0" borderId="1" xfId="0" applyNumberFormat="1" applyFont="1" applyBorder="1" applyAlignment="1" applyProtection="1">
      <alignment vertical="center"/>
      <protection/>
    </xf>
    <xf numFmtId="176" fontId="9" fillId="0" borderId="1" xfId="0" applyNumberFormat="1" applyAlignment="1" applyProtection="1">
      <alignment vertical="center"/>
      <protection/>
    </xf>
    <xf numFmtId="176" fontId="0" fillId="0" borderId="1" xfId="0" applyNumberFormat="1" applyBorder="1" applyAlignment="1" applyProtection="1">
      <alignment vertical="center"/>
      <protection/>
    </xf>
    <xf numFmtId="0" fontId="9" fillId="0" borderId="1" xfId="0" applyFont="1" applyAlignment="1" applyProtection="1">
      <alignment horizontal="center" vertical="center" wrapText="1"/>
      <protection/>
    </xf>
    <xf numFmtId="0" fontId="9" fillId="0" borderId="1" xfId="0" applyFont="1" applyAlignment="1" applyProtection="1">
      <alignment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176" fontId="8" fillId="0" borderId="1" xfId="0" applyNumberFormat="1" applyFont="1" applyBorder="1" applyAlignment="1" applyProtection="1">
      <alignment horizontal="center" vertical="center"/>
      <protection/>
    </xf>
    <xf numFmtId="0" fontId="8" fillId="0" borderId="1" xfId="0" applyNumberFormat="1" applyFont="1" applyBorder="1" applyAlignment="1" applyProtection="1">
      <alignment horizontal="center" vertical="center"/>
      <protection/>
    </xf>
    <xf numFmtId="1" fontId="9" fillId="0" borderId="1" xfId="0" applyBorder="1" applyAlignment="1" applyProtection="1">
      <alignment vertical="center"/>
      <protection/>
    </xf>
    <xf numFmtId="1" fontId="9" fillId="0" borderId="1" xfId="0" applyFill="1" applyBorder="1" applyAlignment="1" applyProtection="1">
      <alignment vertical="center"/>
      <protection/>
    </xf>
    <xf numFmtId="1" fontId="9" fillId="0" borderId="1" xfId="0" applyNumberFormat="1" applyBorder="1" applyAlignment="1" applyProtection="1">
      <alignment vertical="center"/>
      <protection/>
    </xf>
    <xf numFmtId="0" fontId="8" fillId="0" borderId="1" xfId="0" applyFont="1" applyBorder="1" applyAlignment="1">
      <alignment vertical="center"/>
    </xf>
    <xf numFmtId="0" fontId="12" fillId="0" borderId="1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83" fontId="0" fillId="0" borderId="0" xfId="0" applyNumberFormat="1" applyAlignment="1" applyProtection="1">
      <alignment horizontal="center" vertical="center"/>
      <protection/>
    </xf>
    <xf numFmtId="183" fontId="5" fillId="0" borderId="0" xfId="0" applyNumberFormat="1" applyFont="1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 wrapText="1"/>
      <protection/>
    </xf>
    <xf numFmtId="0" fontId="8" fillId="0" borderId="1" xfId="0" applyAlignment="1" applyProtection="1">
      <alignment horizontal="center"/>
      <protection/>
    </xf>
    <xf numFmtId="183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183" fontId="0" fillId="0" borderId="1" xfId="0" applyNumberFormat="1" applyFont="1" applyBorder="1" applyAlignment="1" applyProtection="1">
      <alignment horizontal="center" vertical="center"/>
      <protection/>
    </xf>
    <xf numFmtId="1" fontId="8" fillId="0" borderId="1" xfId="0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/>
    </xf>
    <xf numFmtId="183" fontId="8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Border="1" applyAlignment="1" applyProtection="1">
      <alignment horizontal="center" vertical="center" wrapText="1"/>
      <protection/>
    </xf>
    <xf numFmtId="0" fontId="8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189" fontId="0" fillId="0" borderId="0" xfId="0" applyNumberFormat="1" applyAlignment="1" applyProtection="1">
      <alignment horizontal="center" vertical="center"/>
      <protection/>
    </xf>
    <xf numFmtId="189" fontId="5" fillId="0" borderId="0" xfId="0" applyNumberFormat="1" applyFont="1" applyAlignment="1" applyProtection="1">
      <alignment horizontal="center" vertical="center"/>
      <protection/>
    </xf>
    <xf numFmtId="0" fontId="8" fillId="0" borderId="1" xfId="0" applyBorder="1" applyAlignment="1" applyProtection="1">
      <alignment horizontal="center"/>
      <protection/>
    </xf>
    <xf numFmtId="189" fontId="0" fillId="0" borderId="1" xfId="0" applyNumberFormat="1" applyBorder="1" applyAlignment="1" applyProtection="1">
      <alignment horizontal="center" vertical="center"/>
      <protection/>
    </xf>
    <xf numFmtId="189" fontId="0" fillId="0" borderId="1" xfId="0" applyNumberFormat="1" applyFont="1" applyBorder="1" applyAlignment="1" applyProtection="1">
      <alignment horizontal="center" vertical="center"/>
      <protection/>
    </xf>
    <xf numFmtId="189" fontId="8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distributed" vertical="center" wrapText="1" indent="3"/>
      <protection/>
    </xf>
    <xf numFmtId="177" fontId="6" fillId="0" borderId="1" xfId="0" applyNumberFormat="1" applyFont="1" applyBorder="1" applyAlignment="1" applyProtection="1">
      <alignment horizontal="center" vertical="center" wrapText="1"/>
      <protection/>
    </xf>
    <xf numFmtId="43" fontId="6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178" fontId="8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vertical="center" wrapText="1"/>
    </xf>
    <xf numFmtId="177" fontId="8" fillId="0" borderId="1" xfId="0" applyNumberFormat="1" applyFont="1" applyBorder="1" applyAlignment="1" applyProtection="1">
      <alignment horizontal="center" vertical="center" wrapText="1"/>
      <protection/>
    </xf>
    <xf numFmtId="0" fontId="19" fillId="0" borderId="1" xfId="0" applyFont="1" applyBorder="1" applyAlignment="1" applyProtection="1">
      <alignment horizontal="left" vertical="center" wrapText="1" indent="1"/>
      <protection/>
    </xf>
    <xf numFmtId="0" fontId="9" fillId="0" borderId="1" xfId="0" applyFont="1" applyBorder="1" applyAlignment="1" applyProtection="1">
      <alignment horizontal="left" vertical="center" wrapText="1" inden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183" fontId="8" fillId="0" borderId="1" xfId="0" applyNumberFormat="1" applyFont="1" applyFill="1" applyBorder="1" applyAlignment="1" applyProtection="1">
      <alignment horizontal="center" vertical="center" wrapText="1"/>
      <protection/>
    </xf>
    <xf numFmtId="178" fontId="8" fillId="0" borderId="4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left" vertical="center" wrapText="1"/>
      <protection/>
    </xf>
    <xf numFmtId="178" fontId="6" fillId="0" borderId="4" xfId="0" applyNumberFormat="1" applyFont="1" applyBorder="1" applyAlignment="1" applyProtection="1">
      <alignment horizontal="center" vertical="center" wrapText="1"/>
      <protection/>
    </xf>
    <xf numFmtId="191" fontId="6" fillId="0" borderId="1" xfId="0" applyNumberFormat="1" applyFont="1" applyFill="1" applyBorder="1" applyAlignment="1" applyProtection="1">
      <alignment horizontal="center" vertical="center" wrapText="1"/>
      <protection/>
    </xf>
    <xf numFmtId="177" fontId="6" fillId="0" borderId="4" xfId="0" applyNumberFormat="1" applyFont="1" applyBorder="1" applyAlignment="1" applyProtection="1">
      <alignment horizontal="center" vertical="center" wrapText="1"/>
      <protection/>
    </xf>
    <xf numFmtId="180" fontId="9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178" fontId="6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181" fontId="7" fillId="0" borderId="1" xfId="0" applyNumberFormat="1" applyFont="1" applyBorder="1" applyAlignment="1" applyProtection="1">
      <alignment vertical="center" wrapText="1"/>
      <protection/>
    </xf>
    <xf numFmtId="182" fontId="6" fillId="0" borderId="1" xfId="0" applyNumberFormat="1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/>
      <protection/>
    </xf>
    <xf numFmtId="49" fontId="8" fillId="0" borderId="1" xfId="0" applyNumberFormat="1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81" fontId="7" fillId="0" borderId="1" xfId="0" applyNumberFormat="1" applyFont="1" applyBorder="1" applyAlignment="1" applyProtection="1">
      <alignment horizontal="center" vertical="center" wrapText="1"/>
      <protection/>
    </xf>
    <xf numFmtId="182" fontId="6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7" fillId="0" borderId="1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24230;&#36130;&#25919;&#24635;&#20915;&#31639;&#25253;&#34920;&#21450;&#32534;&#21046;&#35828;&#26126;&#65288;&#21021;&#31295;&#65289;\2016&#24180;&#21488;&#27743;&#20915;&#31639;&#25253;&#34920;&#65288;4.2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65281;&#65281;2015&#24180;&#36130;&#25919;&#24635;&#20915;&#31639;\2015&#24180;&#31616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65281;&#65281;2015&#24180;&#36130;&#25919;&#24635;&#20915;&#31639;\2015&#24180;&#21488;&#27743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5">
        <row r="6">
          <cell r="B6">
            <v>32574</v>
          </cell>
        </row>
        <row r="7">
          <cell r="B7">
            <v>26</v>
          </cell>
        </row>
        <row r="12">
          <cell r="B12">
            <v>7014</v>
          </cell>
        </row>
        <row r="31">
          <cell r="B31">
            <v>25534</v>
          </cell>
        </row>
        <row r="52">
          <cell r="D52">
            <v>27940</v>
          </cell>
        </row>
        <row r="58">
          <cell r="B58">
            <v>13069</v>
          </cell>
        </row>
        <row r="59">
          <cell r="B59">
            <v>739</v>
          </cell>
          <cell r="D59">
            <v>17</v>
          </cell>
        </row>
        <row r="63">
          <cell r="D63">
            <v>3550</v>
          </cell>
        </row>
        <row r="79">
          <cell r="B79">
            <v>12000</v>
          </cell>
          <cell r="D79">
            <v>13366</v>
          </cell>
        </row>
        <row r="87">
          <cell r="D87">
            <v>13055</v>
          </cell>
        </row>
      </sheetData>
      <sheetData sheetId="10">
        <row r="6">
          <cell r="B6">
            <v>7604</v>
          </cell>
        </row>
        <row r="9">
          <cell r="B9">
            <v>2892</v>
          </cell>
        </row>
        <row r="10">
          <cell r="B10">
            <v>17</v>
          </cell>
          <cell r="D10">
            <v>514</v>
          </cell>
        </row>
        <row r="22">
          <cell r="D22">
            <v>509</v>
          </cell>
        </row>
        <row r="23">
          <cell r="D23">
            <v>10513</v>
          </cell>
        </row>
      </sheetData>
      <sheetData sheetId="12">
        <row r="6">
          <cell r="N6">
            <v>9999</v>
          </cell>
          <cell r="O6">
            <v>9490</v>
          </cell>
        </row>
        <row r="17">
          <cell r="N17">
            <v>8800</v>
          </cell>
          <cell r="O17">
            <v>8796</v>
          </cell>
        </row>
        <row r="18">
          <cell r="N18">
            <v>8800</v>
          </cell>
        </row>
        <row r="25">
          <cell r="N25">
            <v>23</v>
          </cell>
        </row>
        <row r="48">
          <cell r="N48">
            <v>1159</v>
          </cell>
          <cell r="O48">
            <v>677</v>
          </cell>
        </row>
        <row r="50">
          <cell r="N50">
            <v>688</v>
          </cell>
          <cell r="O50">
            <v>287</v>
          </cell>
        </row>
        <row r="52">
          <cell r="N52">
            <v>471</v>
          </cell>
          <cell r="O52">
            <v>390</v>
          </cell>
        </row>
        <row r="53">
          <cell r="N53">
            <v>17</v>
          </cell>
          <cell r="O53">
            <v>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  <sheetName val="FB"/>
    </sheetNames>
    <sheetDataSet>
      <sheetData sheetId="2">
        <row r="5">
          <cell r="B5">
            <v>121963</v>
          </cell>
        </row>
        <row r="6">
          <cell r="B6">
            <v>17452</v>
          </cell>
        </row>
        <row r="8">
          <cell r="B8">
            <v>28601</v>
          </cell>
        </row>
        <row r="9">
          <cell r="B9">
            <v>32022</v>
          </cell>
        </row>
        <row r="12">
          <cell r="B12">
            <v>15</v>
          </cell>
        </row>
        <row r="13">
          <cell r="B13">
            <v>6764</v>
          </cell>
        </row>
        <row r="14">
          <cell r="B14">
            <v>15652</v>
          </cell>
        </row>
        <row r="15">
          <cell r="B15">
            <v>4320</v>
          </cell>
        </row>
        <row r="16">
          <cell r="B16">
            <v>2957</v>
          </cell>
        </row>
        <row r="17">
          <cell r="B17">
            <v>14180</v>
          </cell>
        </row>
        <row r="23">
          <cell r="B23">
            <v>17731</v>
          </cell>
        </row>
        <row r="24">
          <cell r="B24">
            <v>2824</v>
          </cell>
        </row>
        <row r="25">
          <cell r="B25">
            <v>3879</v>
          </cell>
        </row>
        <row r="26">
          <cell r="B26">
            <v>541</v>
          </cell>
        </row>
        <row r="28">
          <cell r="B28">
            <v>9773</v>
          </cell>
        </row>
        <row r="29">
          <cell r="B29">
            <v>714</v>
          </cell>
        </row>
        <row r="30">
          <cell r="B30">
            <v>139694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5">
        <row r="6">
          <cell r="B6">
            <v>29641</v>
          </cell>
        </row>
        <row r="12">
          <cell r="B12">
            <v>6572</v>
          </cell>
        </row>
        <row r="31">
          <cell r="B31">
            <v>23069</v>
          </cell>
        </row>
        <row r="33">
          <cell r="D33">
            <v>37189</v>
          </cell>
        </row>
        <row r="59">
          <cell r="B59">
            <v>68084</v>
          </cell>
        </row>
        <row r="60">
          <cell r="D60">
            <v>49973</v>
          </cell>
        </row>
        <row r="61">
          <cell r="B61">
            <v>5853</v>
          </cell>
          <cell r="D61">
            <v>504</v>
          </cell>
        </row>
        <row r="62">
          <cell r="D62">
            <v>13069</v>
          </cell>
        </row>
        <row r="65">
          <cell r="B65">
            <v>246768</v>
          </cell>
          <cell r="D65">
            <v>246768</v>
          </cell>
        </row>
      </sheetData>
      <sheetData sheetId="7">
        <row r="7">
          <cell r="W7">
            <v>146033</v>
          </cell>
        </row>
        <row r="8">
          <cell r="W8">
            <v>17161</v>
          </cell>
        </row>
        <row r="9">
          <cell r="W9">
            <v>782</v>
          </cell>
        </row>
        <row r="10">
          <cell r="W10">
            <v>609</v>
          </cell>
        </row>
        <row r="11">
          <cell r="W11">
            <v>6457</v>
          </cell>
        </row>
        <row r="12">
          <cell r="W12">
            <v>425</v>
          </cell>
        </row>
        <row r="13">
          <cell r="W13">
            <v>259</v>
          </cell>
        </row>
        <row r="14">
          <cell r="W14">
            <v>658</v>
          </cell>
        </row>
        <row r="15">
          <cell r="W15">
            <v>1427</v>
          </cell>
        </row>
        <row r="16">
          <cell r="W16">
            <v>203</v>
          </cell>
        </row>
        <row r="18">
          <cell r="W18">
            <v>191</v>
          </cell>
        </row>
        <row r="19">
          <cell r="W19">
            <v>542</v>
          </cell>
        </row>
        <row r="20">
          <cell r="W20">
            <v>653</v>
          </cell>
        </row>
        <row r="22">
          <cell r="W22">
            <v>1876</v>
          </cell>
        </row>
        <row r="25">
          <cell r="W25">
            <v>143</v>
          </cell>
        </row>
        <row r="26">
          <cell r="W26">
            <v>100</v>
          </cell>
        </row>
        <row r="27">
          <cell r="W27">
            <v>148</v>
          </cell>
        </row>
        <row r="28">
          <cell r="W28">
            <v>35</v>
          </cell>
        </row>
        <row r="29">
          <cell r="W29">
            <v>409</v>
          </cell>
        </row>
        <row r="30">
          <cell r="W30">
            <v>637</v>
          </cell>
        </row>
        <row r="31">
          <cell r="W31">
            <v>309</v>
          </cell>
        </row>
        <row r="32">
          <cell r="W32">
            <v>458</v>
          </cell>
        </row>
        <row r="33">
          <cell r="W33">
            <v>160</v>
          </cell>
        </row>
        <row r="35">
          <cell r="W35">
            <v>620</v>
          </cell>
        </row>
        <row r="36">
          <cell r="W36">
            <v>60</v>
          </cell>
        </row>
        <row r="46">
          <cell r="W46">
            <v>594</v>
          </cell>
        </row>
        <row r="52">
          <cell r="W52">
            <v>6468</v>
          </cell>
        </row>
        <row r="53">
          <cell r="W53">
            <v>187</v>
          </cell>
        </row>
        <row r="54">
          <cell r="W54">
            <v>898</v>
          </cell>
        </row>
        <row r="55">
          <cell r="W55">
            <v>5</v>
          </cell>
        </row>
        <row r="56">
          <cell r="W56">
            <v>2038</v>
          </cell>
        </row>
        <row r="57">
          <cell r="W57">
            <v>2266</v>
          </cell>
        </row>
        <row r="58">
          <cell r="W58">
            <v>1048</v>
          </cell>
        </row>
        <row r="63">
          <cell r="W63">
            <v>26</v>
          </cell>
        </row>
        <row r="64">
          <cell r="W64">
            <v>34682</v>
          </cell>
        </row>
        <row r="65">
          <cell r="W65">
            <v>523</v>
          </cell>
        </row>
        <row r="66">
          <cell r="W66">
            <v>29406</v>
          </cell>
        </row>
        <row r="67">
          <cell r="W67">
            <v>1221</v>
          </cell>
        </row>
        <row r="71">
          <cell r="W71">
            <v>479</v>
          </cell>
        </row>
        <row r="72">
          <cell r="W72">
            <v>690</v>
          </cell>
        </row>
        <row r="73">
          <cell r="W73">
            <v>867</v>
          </cell>
        </row>
        <row r="74">
          <cell r="W74">
            <v>1496</v>
          </cell>
        </row>
        <row r="75">
          <cell r="W75">
            <v>2400</v>
          </cell>
        </row>
        <row r="76">
          <cell r="W76">
            <v>522</v>
          </cell>
        </row>
        <row r="79">
          <cell r="W79">
            <v>154</v>
          </cell>
        </row>
        <row r="82">
          <cell r="W82">
            <v>63</v>
          </cell>
        </row>
        <row r="85">
          <cell r="W85">
            <v>1661</v>
          </cell>
        </row>
        <row r="86">
          <cell r="W86">
            <v>1844</v>
          </cell>
        </row>
        <row r="87">
          <cell r="W87">
            <v>1009</v>
          </cell>
        </row>
        <row r="88">
          <cell r="W88">
            <v>74</v>
          </cell>
        </row>
        <row r="89">
          <cell r="W89">
            <v>224</v>
          </cell>
        </row>
        <row r="92">
          <cell r="W92">
            <v>262</v>
          </cell>
        </row>
        <row r="93">
          <cell r="W93">
            <v>14624</v>
          </cell>
        </row>
        <row r="94">
          <cell r="W94">
            <v>465</v>
          </cell>
        </row>
        <row r="95">
          <cell r="W95">
            <v>4018</v>
          </cell>
        </row>
        <row r="96">
          <cell r="W96">
            <v>3327</v>
          </cell>
        </row>
        <row r="100">
          <cell r="W100">
            <v>1189</v>
          </cell>
        </row>
        <row r="101">
          <cell r="W101">
            <v>1233</v>
          </cell>
        </row>
        <row r="102">
          <cell r="W102">
            <v>365</v>
          </cell>
        </row>
        <row r="103">
          <cell r="W103">
            <v>777</v>
          </cell>
        </row>
        <row r="104">
          <cell r="W104">
            <v>761</v>
          </cell>
        </row>
        <row r="105">
          <cell r="W105">
            <v>13</v>
          </cell>
        </row>
        <row r="106">
          <cell r="W106">
            <v>35</v>
          </cell>
        </row>
        <row r="107">
          <cell r="W107">
            <v>1502</v>
          </cell>
        </row>
        <row r="108">
          <cell r="W108">
            <v>10</v>
          </cell>
        </row>
        <row r="111">
          <cell r="W111">
            <v>257</v>
          </cell>
        </row>
        <row r="112">
          <cell r="W112">
            <v>642</v>
          </cell>
        </row>
        <row r="113">
          <cell r="W113">
            <v>16404</v>
          </cell>
        </row>
        <row r="114">
          <cell r="W114">
            <v>554</v>
          </cell>
        </row>
        <row r="116">
          <cell r="W116">
            <v>3496</v>
          </cell>
        </row>
        <row r="117">
          <cell r="W117">
            <v>2504</v>
          </cell>
        </row>
        <row r="118">
          <cell r="W118">
            <v>4291</v>
          </cell>
        </row>
        <row r="119">
          <cell r="W119">
            <v>18</v>
          </cell>
        </row>
        <row r="120">
          <cell r="W120">
            <v>4429</v>
          </cell>
        </row>
        <row r="121">
          <cell r="W121">
            <v>402</v>
          </cell>
        </row>
        <row r="123">
          <cell r="W123">
            <v>2361</v>
          </cell>
        </row>
        <row r="124">
          <cell r="W124">
            <v>446</v>
          </cell>
        </row>
        <row r="125">
          <cell r="W125">
            <v>30</v>
          </cell>
        </row>
        <row r="126">
          <cell r="W126">
            <v>357</v>
          </cell>
        </row>
        <row r="127">
          <cell r="W127">
            <v>354</v>
          </cell>
        </row>
        <row r="128">
          <cell r="W128">
            <v>15</v>
          </cell>
        </row>
        <row r="134">
          <cell r="W134">
            <v>32</v>
          </cell>
        </row>
        <row r="135">
          <cell r="W135">
            <v>1131</v>
          </cell>
        </row>
        <row r="141">
          <cell r="W141">
            <v>34595</v>
          </cell>
        </row>
        <row r="142">
          <cell r="W142">
            <v>4743</v>
          </cell>
        </row>
        <row r="143">
          <cell r="W143">
            <v>4995</v>
          </cell>
        </row>
        <row r="144">
          <cell r="W144">
            <v>7800</v>
          </cell>
        </row>
        <row r="145">
          <cell r="W145">
            <v>12481</v>
          </cell>
        </row>
        <row r="147">
          <cell r="W147">
            <v>4576</v>
          </cell>
        </row>
        <row r="148">
          <cell r="W148">
            <v>179</v>
          </cell>
        </row>
        <row r="149">
          <cell r="W149">
            <v>160</v>
          </cell>
        </row>
        <row r="150">
          <cell r="W150">
            <v>12</v>
          </cell>
        </row>
        <row r="151">
          <cell r="W151">
            <v>7</v>
          </cell>
        </row>
        <row r="168">
          <cell r="W168">
            <v>3073</v>
          </cell>
        </row>
        <row r="170">
          <cell r="W170">
            <v>226</v>
          </cell>
        </row>
        <row r="173">
          <cell r="W173">
            <v>195</v>
          </cell>
        </row>
        <row r="175">
          <cell r="W175">
            <v>2250</v>
          </cell>
        </row>
        <row r="176">
          <cell r="W176">
            <v>57</v>
          </cell>
        </row>
        <row r="177">
          <cell r="W177">
            <v>1935</v>
          </cell>
        </row>
        <row r="178">
          <cell r="W178">
            <v>1462</v>
          </cell>
        </row>
        <row r="179">
          <cell r="W179">
            <v>87</v>
          </cell>
        </row>
        <row r="180">
          <cell r="W180">
            <v>386</v>
          </cell>
        </row>
        <row r="198">
          <cell r="W198">
            <v>10</v>
          </cell>
        </row>
        <row r="204">
          <cell r="W204">
            <v>5</v>
          </cell>
        </row>
        <row r="207">
          <cell r="W207">
            <v>665</v>
          </cell>
        </row>
        <row r="208">
          <cell r="W208">
            <v>8</v>
          </cell>
        </row>
        <row r="209">
          <cell r="W209">
            <v>657</v>
          </cell>
        </row>
        <row r="218">
          <cell r="W218">
            <v>8769</v>
          </cell>
        </row>
        <row r="220">
          <cell r="W220">
            <v>8769</v>
          </cell>
        </row>
        <row r="221">
          <cell r="W221">
            <v>265</v>
          </cell>
        </row>
        <row r="223">
          <cell r="W223">
            <v>265</v>
          </cell>
        </row>
      </sheetData>
      <sheetData sheetId="10">
        <row r="6">
          <cell r="B6">
            <v>1438</v>
          </cell>
        </row>
        <row r="15">
          <cell r="B15">
            <v>5536</v>
          </cell>
          <cell r="D15">
            <v>3350</v>
          </cell>
        </row>
        <row r="16">
          <cell r="B16">
            <v>504</v>
          </cell>
          <cell r="D16">
            <v>2892</v>
          </cell>
        </row>
        <row r="20">
          <cell r="B20">
            <v>8036</v>
          </cell>
          <cell r="D20">
            <v>8036</v>
          </cell>
        </row>
      </sheetData>
      <sheetData sheetId="12">
        <row r="6">
          <cell r="O6">
            <v>1794</v>
          </cell>
        </row>
        <row r="17">
          <cell r="O17">
            <v>651</v>
          </cell>
        </row>
        <row r="55">
          <cell r="O55">
            <v>1143</v>
          </cell>
        </row>
        <row r="57">
          <cell r="O57">
            <v>352</v>
          </cell>
        </row>
        <row r="59">
          <cell r="O59">
            <v>781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Zeros="0" zoomScaleSheetLayoutView="100" workbookViewId="0" topLeftCell="A1">
      <selection activeCell="B13" sqref="B13"/>
    </sheetView>
  </sheetViews>
  <sheetFormatPr defaultColWidth="9.00390625" defaultRowHeight="14.25"/>
  <cols>
    <col min="1" max="1" width="32.25390625" style="1" customWidth="1"/>
    <col min="2" max="2" width="11.50390625" style="86" customWidth="1"/>
    <col min="3" max="3" width="12.625" style="86" customWidth="1"/>
    <col min="4" max="4" width="13.125" style="87" customWidth="1"/>
    <col min="5" max="5" width="17.125" style="87" customWidth="1"/>
  </cols>
  <sheetData>
    <row r="1" spans="1:5" ht="14.25">
      <c r="A1" s="152"/>
      <c r="B1" s="152"/>
      <c r="C1" s="152"/>
      <c r="D1" s="152"/>
      <c r="E1" s="152"/>
    </row>
    <row r="2" spans="1:2" ht="14.25">
      <c r="A2" s="149" t="s">
        <v>583</v>
      </c>
      <c r="B2" s="85"/>
    </row>
    <row r="3" spans="1:5" ht="24" customHeight="1">
      <c r="A3" s="150" t="s">
        <v>398</v>
      </c>
      <c r="B3" s="151"/>
      <c r="C3" s="151"/>
      <c r="D3" s="151"/>
      <c r="E3" s="151"/>
    </row>
    <row r="4" spans="1:5" ht="14.25">
      <c r="A4" s="4"/>
      <c r="B4" s="85"/>
      <c r="E4" s="88" t="s">
        <v>0</v>
      </c>
    </row>
    <row r="5" spans="1:5" ht="28.5" customHeight="1">
      <c r="A5" s="50" t="s">
        <v>43</v>
      </c>
      <c r="B5" s="97" t="s">
        <v>379</v>
      </c>
      <c r="C5" s="7" t="s">
        <v>380</v>
      </c>
      <c r="D5" s="48" t="s">
        <v>381</v>
      </c>
      <c r="E5" s="48" t="s">
        <v>382</v>
      </c>
    </row>
    <row r="6" spans="1:5" ht="14.25">
      <c r="A6" s="51" t="s">
        <v>44</v>
      </c>
      <c r="B6" s="98">
        <v>128063</v>
      </c>
      <c r="C6" s="8">
        <v>131678</v>
      </c>
      <c r="D6" s="49">
        <f>C6/B6*100</f>
        <v>102.82</v>
      </c>
      <c r="E6" s="91">
        <f>C6/'[3]JB01'!$B$5*100</f>
        <v>107.97</v>
      </c>
    </row>
    <row r="7" spans="1:5" ht="14.25">
      <c r="A7" s="52" t="s">
        <v>45</v>
      </c>
      <c r="B7" s="98">
        <v>18326</v>
      </c>
      <c r="C7" s="8">
        <v>34563</v>
      </c>
      <c r="D7" s="49">
        <f>C7/B7*100</f>
        <v>188.6</v>
      </c>
      <c r="E7" s="91">
        <f>C7/'[3]JB01'!$B$6*100</f>
        <v>198.05</v>
      </c>
    </row>
    <row r="8" spans="1:5" ht="14.25">
      <c r="A8" s="52" t="s">
        <v>46</v>
      </c>
      <c r="B8" s="98">
        <v>30031</v>
      </c>
      <c r="C8" s="8">
        <v>14243</v>
      </c>
      <c r="D8" s="49">
        <f>C8/B8*100</f>
        <v>47.43</v>
      </c>
      <c r="E8" s="91">
        <f>C8/'[3]JB01'!$B$8*100</f>
        <v>49.8</v>
      </c>
    </row>
    <row r="9" spans="1:5" ht="14.25">
      <c r="A9" s="52" t="s">
        <v>47</v>
      </c>
      <c r="B9" s="98">
        <v>33623</v>
      </c>
      <c r="C9" s="8">
        <v>34315</v>
      </c>
      <c r="D9" s="49">
        <f>C9/B9*100</f>
        <v>102.06</v>
      </c>
      <c r="E9" s="91">
        <f>C9/'[3]JB01'!$B$9*100</f>
        <v>107.16</v>
      </c>
    </row>
    <row r="10" spans="1:5" ht="14.25">
      <c r="A10" s="52" t="s">
        <v>48</v>
      </c>
      <c r="B10" s="99"/>
      <c r="C10" s="8">
        <v>0</v>
      </c>
      <c r="D10" s="49"/>
      <c r="E10" s="91"/>
    </row>
    <row r="11" spans="1:5" ht="14.25">
      <c r="A11" s="52" t="s">
        <v>49</v>
      </c>
      <c r="B11" s="98">
        <v>0</v>
      </c>
      <c r="C11" s="8">
        <v>0</v>
      </c>
      <c r="D11" s="49"/>
      <c r="E11" s="91"/>
    </row>
    <row r="12" spans="1:5" ht="14.25">
      <c r="A12" s="52" t="s">
        <v>50</v>
      </c>
      <c r="B12" s="98">
        <v>16</v>
      </c>
      <c r="C12" s="8">
        <v>7</v>
      </c>
      <c r="D12" s="49">
        <f aca="true" t="shared" si="0" ref="D12:D17">C12/B12*100</f>
        <v>43.75</v>
      </c>
      <c r="E12" s="91">
        <f>C12/'[3]JB01'!$B$12*100</f>
        <v>46.67</v>
      </c>
    </row>
    <row r="13" spans="1:5" ht="14.25">
      <c r="A13" s="52" t="s">
        <v>51</v>
      </c>
      <c r="B13" s="98">
        <v>7102</v>
      </c>
      <c r="C13" s="8">
        <v>6924</v>
      </c>
      <c r="D13" s="49">
        <f t="shared" si="0"/>
        <v>97.49</v>
      </c>
      <c r="E13" s="91">
        <f>C13/'[3]JB01'!$B$13*100</f>
        <v>102.37</v>
      </c>
    </row>
    <row r="14" spans="1:5" ht="14.25">
      <c r="A14" s="52" t="s">
        <v>52</v>
      </c>
      <c r="B14" s="98">
        <v>16435</v>
      </c>
      <c r="C14" s="8">
        <v>17782</v>
      </c>
      <c r="D14" s="49">
        <f t="shared" si="0"/>
        <v>108.2</v>
      </c>
      <c r="E14" s="91">
        <f>C14/'[3]JB01'!$B$14*100</f>
        <v>113.61</v>
      </c>
    </row>
    <row r="15" spans="1:5" ht="14.25">
      <c r="A15" s="52" t="s">
        <v>53</v>
      </c>
      <c r="B15" s="98">
        <v>4536</v>
      </c>
      <c r="C15" s="8">
        <v>4611</v>
      </c>
      <c r="D15" s="49">
        <f t="shared" si="0"/>
        <v>101.65</v>
      </c>
      <c r="E15" s="91">
        <f>C15/'[3]JB01'!$B$15*100</f>
        <v>106.74</v>
      </c>
    </row>
    <row r="16" spans="1:5" ht="14.25">
      <c r="A16" s="52" t="s">
        <v>54</v>
      </c>
      <c r="B16" s="98">
        <v>3105</v>
      </c>
      <c r="C16" s="8">
        <v>3153</v>
      </c>
      <c r="D16" s="49">
        <f t="shared" si="0"/>
        <v>101.55</v>
      </c>
      <c r="E16" s="91">
        <f>C16/'[3]JB01'!$B$16*100</f>
        <v>106.63</v>
      </c>
    </row>
    <row r="17" spans="1:5" ht="14.25">
      <c r="A17" s="52" t="s">
        <v>55</v>
      </c>
      <c r="B17" s="98">
        <v>14889</v>
      </c>
      <c r="C17" s="8">
        <v>16080</v>
      </c>
      <c r="D17" s="49">
        <f t="shared" si="0"/>
        <v>108</v>
      </c>
      <c r="E17" s="91">
        <f>C17/'[3]JB01'!$B$17*100</f>
        <v>113.4</v>
      </c>
    </row>
    <row r="18" spans="1:5" ht="14.25">
      <c r="A18" s="52" t="s">
        <v>56</v>
      </c>
      <c r="B18" s="98"/>
      <c r="C18" s="8">
        <v>0</v>
      </c>
      <c r="D18" s="49"/>
      <c r="E18" s="91"/>
    </row>
    <row r="19" spans="1:5" ht="14.25">
      <c r="A19" s="52" t="s">
        <v>57</v>
      </c>
      <c r="B19" s="98">
        <v>0</v>
      </c>
      <c r="C19" s="8">
        <v>0</v>
      </c>
      <c r="D19" s="49"/>
      <c r="E19" s="91"/>
    </row>
    <row r="20" spans="1:5" ht="14.25">
      <c r="A20" s="52" t="s">
        <v>58</v>
      </c>
      <c r="B20" s="98">
        <v>0</v>
      </c>
      <c r="C20" s="8">
        <v>0</v>
      </c>
      <c r="D20" s="49"/>
      <c r="E20" s="91"/>
    </row>
    <row r="21" spans="1:5" ht="14.25">
      <c r="A21" s="52" t="s">
        <v>59</v>
      </c>
      <c r="B21" s="98">
        <v>0</v>
      </c>
      <c r="C21" s="8">
        <v>0</v>
      </c>
      <c r="D21" s="49"/>
      <c r="E21" s="91"/>
    </row>
    <row r="22" spans="1:5" ht="14.25">
      <c r="A22" s="52" t="s">
        <v>60</v>
      </c>
      <c r="B22" s="98">
        <v>0</v>
      </c>
      <c r="C22" s="8">
        <v>0</v>
      </c>
      <c r="D22" s="49"/>
      <c r="E22" s="91"/>
    </row>
    <row r="23" spans="1:5" ht="14.25">
      <c r="A23" s="51" t="s">
        <v>61</v>
      </c>
      <c r="B23" s="98">
        <v>18617</v>
      </c>
      <c r="C23" s="8">
        <v>15761</v>
      </c>
      <c r="D23" s="49">
        <f>C23/B23*100</f>
        <v>84.66</v>
      </c>
      <c r="E23" s="91">
        <f>C23/'[3]JB01'!$B$23*100</f>
        <v>88.89</v>
      </c>
    </row>
    <row r="24" spans="1:5" ht="14.25">
      <c r="A24" s="52" t="s">
        <v>62</v>
      </c>
      <c r="B24" s="98">
        <v>2964</v>
      </c>
      <c r="C24" s="8">
        <v>2941</v>
      </c>
      <c r="D24" s="49">
        <f>C24/B24*100</f>
        <v>99.22</v>
      </c>
      <c r="E24" s="91">
        <f>C24/'[3]JB01'!$B$24*100</f>
        <v>104.14</v>
      </c>
    </row>
    <row r="25" spans="1:5" ht="14.25">
      <c r="A25" s="52" t="s">
        <v>63</v>
      </c>
      <c r="B25" s="98">
        <v>4073</v>
      </c>
      <c r="C25" s="8">
        <v>4591</v>
      </c>
      <c r="D25" s="49">
        <f>C25/B25*100</f>
        <v>112.72</v>
      </c>
      <c r="E25" s="91">
        <f>C25/'[3]JB01'!$B$25*100</f>
        <v>118.36</v>
      </c>
    </row>
    <row r="26" spans="1:5" ht="14.25">
      <c r="A26" s="52" t="s">
        <v>64</v>
      </c>
      <c r="B26" s="98">
        <v>568</v>
      </c>
      <c r="C26" s="8">
        <v>442</v>
      </c>
      <c r="D26" s="49">
        <f>C26/B26*100</f>
        <v>77.82</v>
      </c>
      <c r="E26" s="91">
        <f>C26/'[3]JB01'!$B$26*100</f>
        <v>81.7</v>
      </c>
    </row>
    <row r="27" spans="1:5" ht="14.25">
      <c r="A27" s="52" t="s">
        <v>65</v>
      </c>
      <c r="B27" s="98">
        <v>0</v>
      </c>
      <c r="C27" s="8">
        <v>965</v>
      </c>
      <c r="D27" s="49"/>
      <c r="E27" s="91"/>
    </row>
    <row r="28" spans="1:5" ht="14.25">
      <c r="A28" s="52" t="s">
        <v>66</v>
      </c>
      <c r="B28" s="98">
        <v>10262</v>
      </c>
      <c r="C28" s="8">
        <v>5993</v>
      </c>
      <c r="D28" s="49">
        <f>C28/B28*100</f>
        <v>58.4</v>
      </c>
      <c r="E28" s="91">
        <f>C28/'[3]JB01'!$B$28*100</f>
        <v>61.32</v>
      </c>
    </row>
    <row r="29" spans="1:5" ht="14.25">
      <c r="A29" s="52" t="s">
        <v>67</v>
      </c>
      <c r="B29" s="98">
        <v>0</v>
      </c>
      <c r="C29" s="99"/>
      <c r="D29" s="49"/>
      <c r="E29" s="91"/>
    </row>
    <row r="30" spans="1:5" ht="14.25">
      <c r="A30" s="52" t="s">
        <v>68</v>
      </c>
      <c r="B30" s="98">
        <v>0</v>
      </c>
      <c r="C30" s="8"/>
      <c r="D30" s="49"/>
      <c r="E30" s="91"/>
    </row>
    <row r="31" spans="1:5" ht="14.25">
      <c r="A31" s="52" t="s">
        <v>69</v>
      </c>
      <c r="B31" s="98">
        <v>750</v>
      </c>
      <c r="C31" s="8">
        <v>829</v>
      </c>
      <c r="D31" s="49">
        <f>C31/B31*100</f>
        <v>110.53</v>
      </c>
      <c r="E31" s="91">
        <f>C31/'[3]JB01'!$B$29*100</f>
        <v>116.11</v>
      </c>
    </row>
    <row r="32" spans="1:5" ht="14.25">
      <c r="A32" s="53" t="s">
        <v>70</v>
      </c>
      <c r="B32" s="99">
        <f>SUM(B23,B6)</f>
        <v>146680</v>
      </c>
      <c r="C32" s="99">
        <f>SUM(C23,C6)</f>
        <v>147439</v>
      </c>
      <c r="D32" s="49">
        <f>C32/B32*100</f>
        <v>100.52</v>
      </c>
      <c r="E32" s="91">
        <f>C32/'[3]JB01'!$B$30*100</f>
        <v>105.54</v>
      </c>
    </row>
    <row r="33" spans="1:5" ht="14.25">
      <c r="A33" s="54" t="s">
        <v>71</v>
      </c>
      <c r="B33" s="99"/>
      <c r="C33" s="8"/>
      <c r="D33" s="49"/>
      <c r="E33" s="91"/>
    </row>
    <row r="34" spans="1:5" ht="14.25">
      <c r="A34" s="54" t="s">
        <v>72</v>
      </c>
      <c r="B34" s="99"/>
      <c r="C34" s="44">
        <f>SUM(C35,C39,C40,C41,C42,C43,C44)</f>
        <v>58382</v>
      </c>
      <c r="D34" s="49"/>
      <c r="E34" s="91">
        <v>54.52</v>
      </c>
    </row>
    <row r="35" spans="1:5" ht="14.25">
      <c r="A35" s="55" t="s">
        <v>73</v>
      </c>
      <c r="B35" s="99"/>
      <c r="C35" s="44">
        <f>'[2]L03'!$B$6</f>
        <v>32574</v>
      </c>
      <c r="D35" s="49"/>
      <c r="E35" s="91">
        <f>C35/'[4]L03'!$B$6*100</f>
        <v>109.9</v>
      </c>
    </row>
    <row r="36" spans="1:5" ht="14.25">
      <c r="A36" s="56" t="s">
        <v>383</v>
      </c>
      <c r="B36" s="98"/>
      <c r="C36" s="44">
        <f>'[2]L03'!$B$7</f>
        <v>26</v>
      </c>
      <c r="D36" s="49"/>
      <c r="E36" s="91"/>
    </row>
    <row r="37" spans="1:5" ht="14.25">
      <c r="A37" s="56" t="s">
        <v>384</v>
      </c>
      <c r="B37" s="98"/>
      <c r="C37" s="44">
        <f>'[2]L03'!$B$12</f>
        <v>7014</v>
      </c>
      <c r="D37" s="49"/>
      <c r="E37" s="91">
        <f>C37/'[4]L03'!$B$12*100</f>
        <v>106.73</v>
      </c>
    </row>
    <row r="38" spans="1:5" ht="14.25">
      <c r="A38" s="56" t="s">
        <v>385</v>
      </c>
      <c r="B38" s="98"/>
      <c r="C38" s="44">
        <f>'[2]L03'!$B$31</f>
        <v>25534</v>
      </c>
      <c r="D38" s="49"/>
      <c r="E38" s="91">
        <f>C38/'[4]L03'!$B$31*100</f>
        <v>110.69</v>
      </c>
    </row>
    <row r="39" spans="1:5" ht="14.25">
      <c r="A39" s="57" t="s">
        <v>77</v>
      </c>
      <c r="B39" s="98"/>
      <c r="C39" s="8"/>
      <c r="D39" s="49"/>
      <c r="E39" s="91"/>
    </row>
    <row r="40" spans="1:5" ht="14.25">
      <c r="A40" s="58" t="s">
        <v>78</v>
      </c>
      <c r="B40" s="98"/>
      <c r="C40" s="44">
        <f>'[2]L03'!$B$58</f>
        <v>13069</v>
      </c>
      <c r="D40" s="49"/>
      <c r="E40" s="91">
        <f>C40/'[4]L03'!$B$59*100</f>
        <v>19.2</v>
      </c>
    </row>
    <row r="41" spans="1:5" ht="14.25">
      <c r="A41" s="55" t="s">
        <v>79</v>
      </c>
      <c r="B41" s="98"/>
      <c r="C41" s="44">
        <f>'[2]L03'!$B$79</f>
        <v>12000</v>
      </c>
      <c r="D41" s="49"/>
      <c r="E41" s="91"/>
    </row>
    <row r="42" spans="1:5" ht="14.25">
      <c r="A42" s="58" t="s">
        <v>80</v>
      </c>
      <c r="B42" s="98"/>
      <c r="C42" s="44">
        <f>'[2]L03'!$B$59</f>
        <v>739</v>
      </c>
      <c r="D42" s="49"/>
      <c r="E42" s="91">
        <f>C42/'[4]L03'!$B$61*100</f>
        <v>12.63</v>
      </c>
    </row>
    <row r="43" spans="1:5" ht="14.25">
      <c r="A43" s="59" t="s">
        <v>81</v>
      </c>
      <c r="B43" s="98"/>
      <c r="C43" s="8"/>
      <c r="D43" s="49"/>
      <c r="E43" s="91"/>
    </row>
    <row r="44" spans="1:5" ht="14.25">
      <c r="A44" s="58" t="s">
        <v>82</v>
      </c>
      <c r="B44" s="98"/>
      <c r="C44" s="8"/>
      <c r="D44" s="49"/>
      <c r="E44" s="91"/>
    </row>
    <row r="45" spans="1:5" ht="14.25">
      <c r="A45" s="53" t="s">
        <v>83</v>
      </c>
      <c r="B45" s="98"/>
      <c r="C45" s="44">
        <f>SUM(C33,C34,C6,C23)</f>
        <v>205821</v>
      </c>
      <c r="D45" s="49"/>
      <c r="E45" s="91">
        <f>C45/'[4]L03'!$B$65*100</f>
        <v>83.41</v>
      </c>
    </row>
  </sheetData>
  <mergeCells count="2">
    <mergeCell ref="A3:E3"/>
    <mergeCell ref="A1:E1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scale="94" r:id="rId1"/>
  <headerFooter alignWithMargins="0">
    <oddFooter>&amp;L&amp;C&amp;"宋体,常规"&amp;12附表2-1&amp;R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375" style="1" customWidth="1"/>
    <col min="2" max="2" width="12.125" style="1" customWidth="1"/>
    <col min="3" max="3" width="10.625" style="1" customWidth="1"/>
    <col min="4" max="4" width="14.25390625" style="68" customWidth="1"/>
    <col min="5" max="5" width="14.375" style="68" customWidth="1"/>
  </cols>
  <sheetData>
    <row r="1" ht="14.25">
      <c r="A1" s="147" t="s">
        <v>574</v>
      </c>
    </row>
    <row r="2" spans="1:5" ht="21" customHeight="1">
      <c r="A2" s="162" t="s">
        <v>532</v>
      </c>
      <c r="B2" s="163"/>
      <c r="C2" s="163"/>
      <c r="D2" s="163"/>
      <c r="E2" s="163"/>
    </row>
    <row r="3" spans="1:5" ht="14.25">
      <c r="A3" s="26"/>
      <c r="B3" s="3"/>
      <c r="E3" s="69" t="s">
        <v>0</v>
      </c>
    </row>
    <row r="4" spans="1:5" ht="28.5" customHeight="1">
      <c r="A4" s="36" t="s">
        <v>266</v>
      </c>
      <c r="B4" s="6" t="s">
        <v>379</v>
      </c>
      <c r="C4" s="7" t="s">
        <v>380</v>
      </c>
      <c r="D4" s="70" t="s">
        <v>381</v>
      </c>
      <c r="E4" s="70" t="s">
        <v>382</v>
      </c>
    </row>
    <row r="5" spans="1:5" ht="14.25">
      <c r="A5" s="18" t="s">
        <v>246</v>
      </c>
      <c r="B5" s="18"/>
      <c r="C5" s="18"/>
      <c r="D5" s="72"/>
      <c r="E5" s="73"/>
    </row>
    <row r="6" spans="1:5" ht="14.25">
      <c r="A6" s="18" t="s">
        <v>247</v>
      </c>
      <c r="B6" s="18"/>
      <c r="C6" s="18"/>
      <c r="D6" s="72"/>
      <c r="E6" s="73"/>
    </row>
    <row r="7" spans="1:5" ht="14.25">
      <c r="A7" s="18" t="s">
        <v>248</v>
      </c>
      <c r="B7" s="18"/>
      <c r="C7" s="18"/>
      <c r="D7" s="72"/>
      <c r="E7" s="73"/>
    </row>
    <row r="8" spans="1:5" ht="14.25">
      <c r="A8" s="18" t="s">
        <v>249</v>
      </c>
      <c r="B8" s="67">
        <f>'[2]L09'!$N$17</f>
        <v>8800</v>
      </c>
      <c r="C8" s="67">
        <f>'[2]L09'!$O$17</f>
        <v>8796</v>
      </c>
      <c r="D8" s="72">
        <f>C8/B8*100</f>
        <v>99.95</v>
      </c>
      <c r="E8" s="73">
        <f>C8/'[4]L09'!$O$17*100</f>
        <v>1351.15</v>
      </c>
    </row>
    <row r="9" spans="1:5" ht="14.25">
      <c r="A9" s="18" t="s">
        <v>250</v>
      </c>
      <c r="B9" s="67">
        <f>'[2]L09'!$N$25</f>
        <v>23</v>
      </c>
      <c r="C9" s="67"/>
      <c r="D9" s="72"/>
      <c r="E9" s="73"/>
    </row>
    <row r="10" spans="1:5" ht="14.25">
      <c r="A10" s="18" t="s">
        <v>251</v>
      </c>
      <c r="B10" s="18"/>
      <c r="C10" s="18"/>
      <c r="D10" s="72"/>
      <c r="E10" s="73"/>
    </row>
    <row r="11" spans="1:5" ht="14.25">
      <c r="A11" s="18" t="s">
        <v>252</v>
      </c>
      <c r="B11" s="18"/>
      <c r="C11" s="18"/>
      <c r="D11" s="72"/>
      <c r="E11" s="73"/>
    </row>
    <row r="12" spans="1:5" ht="14.25">
      <c r="A12" s="18" t="s">
        <v>253</v>
      </c>
      <c r="B12" s="18"/>
      <c r="C12" s="18"/>
      <c r="D12" s="72"/>
      <c r="E12" s="73"/>
    </row>
    <row r="13" spans="1:5" ht="14.25">
      <c r="A13" s="18" t="s">
        <v>254</v>
      </c>
      <c r="B13" s="67">
        <f>'[2]L09'!$N$48</f>
        <v>1159</v>
      </c>
      <c r="C13" s="67">
        <f>'[2]L09'!$O$48</f>
        <v>677</v>
      </c>
      <c r="D13" s="72">
        <f>C13/B13*100</f>
        <v>58.41</v>
      </c>
      <c r="E13" s="73">
        <f>C13/'[4]L09'!$O$55*100</f>
        <v>59.23</v>
      </c>
    </row>
    <row r="14" spans="1:5" ht="14.25">
      <c r="A14" s="18" t="s">
        <v>255</v>
      </c>
      <c r="B14" s="67">
        <f>'[2]L09'!$N$53</f>
        <v>17</v>
      </c>
      <c r="C14" s="67">
        <f>'[2]L09'!$O$53</f>
        <v>17</v>
      </c>
      <c r="D14" s="72">
        <f>C14/B14*100</f>
        <v>100</v>
      </c>
      <c r="E14" s="73"/>
    </row>
    <row r="15" spans="1:5" ht="14.25">
      <c r="A15" s="18" t="s">
        <v>256</v>
      </c>
      <c r="B15" s="18"/>
      <c r="C15" s="18"/>
      <c r="D15" s="72"/>
      <c r="E15" s="73"/>
    </row>
    <row r="16" spans="1:5" ht="14.25">
      <c r="A16" s="20" t="s">
        <v>257</v>
      </c>
      <c r="B16" s="67">
        <f>'[2]L09'!$N$6</f>
        <v>9999</v>
      </c>
      <c r="C16" s="67">
        <f>'[2]L09'!$O$6</f>
        <v>9490</v>
      </c>
      <c r="D16" s="72">
        <f>C16/B16*100</f>
        <v>94.91</v>
      </c>
      <c r="E16" s="73">
        <f>C16/'[4]L09'!$O$6*100</f>
        <v>528.99</v>
      </c>
    </row>
    <row r="17" spans="1:5" ht="14.25">
      <c r="A17" s="17" t="s">
        <v>258</v>
      </c>
      <c r="B17" s="18"/>
      <c r="C17" s="18"/>
      <c r="D17" s="72"/>
      <c r="E17" s="73"/>
    </row>
    <row r="18" spans="1:5" ht="14.25">
      <c r="A18" s="17" t="s">
        <v>259</v>
      </c>
      <c r="B18" s="18"/>
      <c r="C18" s="18">
        <v>1023</v>
      </c>
      <c r="D18" s="72"/>
      <c r="E18" s="73">
        <v>16.39</v>
      </c>
    </row>
    <row r="19" spans="1:5" ht="14.25">
      <c r="A19" s="35" t="s">
        <v>260</v>
      </c>
      <c r="B19" s="18"/>
      <c r="C19" s="18"/>
      <c r="D19" s="72"/>
      <c r="E19" s="73"/>
    </row>
    <row r="20" spans="1:5" ht="14.25">
      <c r="A20" s="35" t="s">
        <v>261</v>
      </c>
      <c r="B20" s="18"/>
      <c r="C20" s="18"/>
      <c r="D20" s="72"/>
      <c r="E20" s="73"/>
    </row>
    <row r="21" spans="1:5" ht="14.25">
      <c r="A21" s="35" t="s">
        <v>262</v>
      </c>
      <c r="B21" s="18"/>
      <c r="C21" s="67">
        <f>'[2]L07'!$D$10</f>
        <v>514</v>
      </c>
      <c r="D21" s="72"/>
      <c r="E21" s="73">
        <f>C21/'[4]L07'!$D$15*100</f>
        <v>15.34</v>
      </c>
    </row>
    <row r="22" spans="1:5" ht="14.25">
      <c r="A22" s="35" t="s">
        <v>263</v>
      </c>
      <c r="B22" s="18"/>
      <c r="C22" s="18"/>
      <c r="D22" s="72"/>
      <c r="E22" s="73"/>
    </row>
    <row r="23" spans="1:5" ht="14.25">
      <c r="A23" s="35" t="s">
        <v>264</v>
      </c>
      <c r="B23" s="18"/>
      <c r="C23" s="67">
        <f>'[2]L07'!$D$22</f>
        <v>509</v>
      </c>
      <c r="D23" s="72"/>
      <c r="E23" s="73">
        <f>C23/'[4]L07'!$D$16*100</f>
        <v>17.6</v>
      </c>
    </row>
    <row r="24" spans="1:5" ht="14.25">
      <c r="A24" s="20" t="s">
        <v>265</v>
      </c>
      <c r="B24" s="18"/>
      <c r="C24" s="67">
        <f>'[2]L07'!$D$23</f>
        <v>10513</v>
      </c>
      <c r="D24" s="72"/>
      <c r="E24" s="73">
        <f>C24/'[4]L07'!$D$20*100</f>
        <v>130.82</v>
      </c>
    </row>
  </sheetData>
  <mergeCells count="1">
    <mergeCell ref="A2:E2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r:id="rId1"/>
  <headerFooter alignWithMargins="0">
    <oddFooter>&amp;L&amp;C&amp;"宋体,常规"&amp;12附表2-10&amp;R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workbookViewId="0" topLeftCell="A7">
      <selection activeCell="A1" sqref="A1"/>
    </sheetView>
  </sheetViews>
  <sheetFormatPr defaultColWidth="9.00390625" defaultRowHeight="14.25"/>
  <cols>
    <col min="1" max="1" width="38.75390625" style="1" customWidth="1"/>
    <col min="2" max="3" width="9.00390625" style="1" customWidth="1"/>
    <col min="4" max="5" width="12.25390625" style="1" customWidth="1"/>
  </cols>
  <sheetData>
    <row r="1" ht="14.25">
      <c r="A1" s="147" t="s">
        <v>573</v>
      </c>
    </row>
    <row r="2" spans="1:5" ht="21" customHeight="1">
      <c r="A2" s="162" t="s">
        <v>533</v>
      </c>
      <c r="B2" s="163"/>
      <c r="C2" s="163"/>
      <c r="D2" s="163"/>
      <c r="E2" s="163"/>
    </row>
    <row r="3" spans="1:5" ht="14.25">
      <c r="A3" s="26"/>
      <c r="B3" s="3"/>
      <c r="E3" s="5" t="s">
        <v>0</v>
      </c>
    </row>
    <row r="4" spans="1:5" ht="33.75" customHeight="1">
      <c r="A4" s="36" t="s">
        <v>266</v>
      </c>
      <c r="B4" s="6" t="s">
        <v>379</v>
      </c>
      <c r="C4" s="7" t="s">
        <v>380</v>
      </c>
      <c r="D4" s="7" t="s">
        <v>381</v>
      </c>
      <c r="E4" s="7" t="s">
        <v>382</v>
      </c>
    </row>
    <row r="5" spans="1:5" s="37" customFormat="1" ht="18" customHeight="1">
      <c r="A5" s="9" t="s">
        <v>223</v>
      </c>
      <c r="B5" s="34"/>
      <c r="C5" s="34"/>
      <c r="D5" s="34"/>
      <c r="E5" s="15"/>
    </row>
    <row r="6" spans="1:5" s="37" customFormat="1" ht="18" customHeight="1">
      <c r="A6" s="9" t="s">
        <v>224</v>
      </c>
      <c r="B6" s="18"/>
      <c r="C6" s="18"/>
      <c r="D6" s="18"/>
      <c r="E6" s="15"/>
    </row>
    <row r="7" spans="1:5" s="37" customFormat="1" ht="18" customHeight="1">
      <c r="A7" s="9" t="s">
        <v>225</v>
      </c>
      <c r="B7" s="18"/>
      <c r="C7" s="18"/>
      <c r="D7" s="18"/>
      <c r="E7" s="15"/>
    </row>
    <row r="8" spans="1:5" s="37" customFormat="1" ht="18" customHeight="1">
      <c r="A8" s="9" t="s">
        <v>226</v>
      </c>
      <c r="B8" s="18"/>
      <c r="C8" s="18"/>
      <c r="D8" s="18"/>
      <c r="E8" s="15"/>
    </row>
    <row r="9" spans="1:5" s="37" customFormat="1" ht="18" customHeight="1">
      <c r="A9" s="9" t="s">
        <v>227</v>
      </c>
      <c r="B9" s="18"/>
      <c r="C9" s="18"/>
      <c r="D9" s="18"/>
      <c r="E9" s="15"/>
    </row>
    <row r="10" spans="1:5" s="37" customFormat="1" ht="18" customHeight="1">
      <c r="A10" s="9" t="s">
        <v>228</v>
      </c>
      <c r="B10" s="18"/>
      <c r="C10" s="18"/>
      <c r="D10" s="18"/>
      <c r="E10" s="15"/>
    </row>
    <row r="11" spans="1:5" s="37" customFormat="1" ht="18" customHeight="1">
      <c r="A11" s="9" t="s">
        <v>229</v>
      </c>
      <c r="B11" s="18"/>
      <c r="C11" s="18"/>
      <c r="D11" s="18"/>
      <c r="E11" s="15"/>
    </row>
    <row r="12" spans="1:5" s="37" customFormat="1" ht="18" customHeight="1">
      <c r="A12" s="9" t="s">
        <v>230</v>
      </c>
      <c r="B12" s="18"/>
      <c r="C12" s="18"/>
      <c r="D12" s="18"/>
      <c r="E12" s="15"/>
    </row>
    <row r="13" spans="1:5" s="37" customFormat="1" ht="18" customHeight="1">
      <c r="A13" s="9" t="s">
        <v>231</v>
      </c>
      <c r="B13" s="18"/>
      <c r="C13" s="18"/>
      <c r="D13" s="18"/>
      <c r="E13" s="15"/>
    </row>
    <row r="14" spans="1:5" s="37" customFormat="1" ht="18" customHeight="1">
      <c r="A14" s="9" t="s">
        <v>232</v>
      </c>
      <c r="B14" s="18"/>
      <c r="C14" s="18"/>
      <c r="D14" s="18"/>
      <c r="E14" s="15"/>
    </row>
    <row r="15" spans="1:5" s="37" customFormat="1" ht="18" customHeight="1">
      <c r="A15" s="9" t="s">
        <v>233</v>
      </c>
      <c r="B15" s="18"/>
      <c r="C15" s="18"/>
      <c r="D15" s="18"/>
      <c r="E15" s="15"/>
    </row>
    <row r="16" spans="1:5" s="37" customFormat="1" ht="18" customHeight="1">
      <c r="A16" s="9" t="s">
        <v>234</v>
      </c>
      <c r="B16" s="18"/>
      <c r="C16" s="18"/>
      <c r="D16" s="18"/>
      <c r="E16" s="15"/>
    </row>
    <row r="17" spans="1:5" s="37" customFormat="1" ht="18" customHeight="1">
      <c r="A17" s="9" t="s">
        <v>235</v>
      </c>
      <c r="B17" s="18"/>
      <c r="C17" s="18"/>
      <c r="D17" s="18"/>
      <c r="E17" s="15"/>
    </row>
    <row r="18" spans="1:5" s="37" customFormat="1" ht="18" customHeight="1">
      <c r="A18" s="9" t="s">
        <v>236</v>
      </c>
      <c r="B18" s="18"/>
      <c r="C18" s="18"/>
      <c r="D18" s="18"/>
      <c r="E18" s="15"/>
    </row>
    <row r="19" spans="1:5" s="37" customFormat="1" ht="18" customHeight="1">
      <c r="A19" s="15"/>
      <c r="B19" s="18"/>
      <c r="C19" s="18"/>
      <c r="D19" s="18"/>
      <c r="E19" s="15"/>
    </row>
    <row r="20" spans="1:5" s="37" customFormat="1" ht="18" customHeight="1">
      <c r="A20" s="20" t="s">
        <v>237</v>
      </c>
      <c r="B20" s="18"/>
      <c r="C20" s="18"/>
      <c r="D20" s="18"/>
      <c r="E20" s="15"/>
    </row>
    <row r="21" spans="1:5" s="37" customFormat="1" ht="18" customHeight="1">
      <c r="A21" s="17" t="s">
        <v>238</v>
      </c>
      <c r="B21" s="18"/>
      <c r="C21" s="18"/>
      <c r="D21" s="18"/>
      <c r="E21" s="15"/>
    </row>
    <row r="22" spans="1:5" s="37" customFormat="1" ht="18" customHeight="1">
      <c r="A22" s="17" t="s">
        <v>239</v>
      </c>
      <c r="B22" s="18"/>
      <c r="C22" s="18">
        <f>SUM(C23:C27)</f>
        <v>10513</v>
      </c>
      <c r="D22" s="18"/>
      <c r="E22" s="71">
        <v>131.71</v>
      </c>
    </row>
    <row r="23" spans="1:5" s="37" customFormat="1" ht="18" customHeight="1">
      <c r="A23" s="21" t="s">
        <v>240</v>
      </c>
      <c r="B23" s="18"/>
      <c r="C23" s="18"/>
      <c r="D23" s="18"/>
      <c r="E23" s="71"/>
    </row>
    <row r="24" spans="1:5" s="37" customFormat="1" ht="18" customHeight="1">
      <c r="A24" s="21" t="s">
        <v>241</v>
      </c>
      <c r="B24" s="18"/>
      <c r="C24" s="67">
        <f>'[2]L07'!$B$6</f>
        <v>7604</v>
      </c>
      <c r="D24" s="18"/>
      <c r="E24" s="71">
        <f>C24/'[4]L07'!$B$6*100</f>
        <v>528.79</v>
      </c>
    </row>
    <row r="25" spans="1:5" s="37" customFormat="1" ht="18" customHeight="1">
      <c r="A25" s="21" t="s">
        <v>242</v>
      </c>
      <c r="B25" s="18"/>
      <c r="C25" s="67">
        <f>'[2]L07'!$B$9</f>
        <v>2892</v>
      </c>
      <c r="D25" s="18"/>
      <c r="E25" s="71">
        <f>C25/'[4]L07'!$B$15*100</f>
        <v>52.24</v>
      </c>
    </row>
    <row r="26" spans="1:5" s="37" customFormat="1" ht="18" customHeight="1">
      <c r="A26" s="18" t="s">
        <v>243</v>
      </c>
      <c r="B26" s="18"/>
      <c r="C26" s="67">
        <f>'[2]L07'!$B$10</f>
        <v>17</v>
      </c>
      <c r="D26" s="18"/>
      <c r="E26" s="71">
        <f>C26/'[4]L07'!$B$16*100</f>
        <v>3.37</v>
      </c>
    </row>
    <row r="27" spans="1:5" s="37" customFormat="1" ht="18" customHeight="1">
      <c r="A27" s="18" t="s">
        <v>244</v>
      </c>
      <c r="B27" s="18"/>
      <c r="C27" s="18"/>
      <c r="D27" s="18"/>
      <c r="E27" s="71"/>
    </row>
    <row r="28" spans="1:5" s="37" customFormat="1" ht="18" customHeight="1">
      <c r="A28" s="20" t="s">
        <v>245</v>
      </c>
      <c r="B28" s="15"/>
      <c r="C28" s="18">
        <f>SUM(C22,C21,C20)</f>
        <v>10513</v>
      </c>
      <c r="D28" s="18"/>
      <c r="E28" s="71">
        <f>C28/'[4]L07'!$B$20*100</f>
        <v>130.82</v>
      </c>
    </row>
  </sheetData>
  <mergeCells count="1">
    <mergeCell ref="A2:E2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r:id="rId1"/>
  <headerFooter alignWithMargins="0">
    <oddFooter>&amp;L&amp;C&amp;"宋体,常规"&amp;12附表2-11&amp;R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47.75390625" style="1" customWidth="1"/>
    <col min="2" max="3" width="10.625" style="1" customWidth="1"/>
    <col min="4" max="5" width="13.25390625" style="1" customWidth="1"/>
  </cols>
  <sheetData>
    <row r="1" ht="19.5" customHeight="1">
      <c r="A1" s="147" t="s">
        <v>572</v>
      </c>
    </row>
    <row r="2" spans="1:5" ht="25.5" customHeight="1">
      <c r="A2" s="162" t="s">
        <v>539</v>
      </c>
      <c r="B2" s="163"/>
      <c r="C2" s="163"/>
      <c r="D2" s="163"/>
      <c r="E2" s="163"/>
    </row>
    <row r="3" spans="1:5" ht="14.25">
      <c r="A3" s="26"/>
      <c r="B3" s="3"/>
      <c r="E3" s="5" t="s">
        <v>0</v>
      </c>
    </row>
    <row r="4" spans="1:5" ht="31.5" customHeight="1">
      <c r="A4" s="36" t="s">
        <v>222</v>
      </c>
      <c r="B4" s="6" t="s">
        <v>379</v>
      </c>
      <c r="C4" s="7" t="s">
        <v>380</v>
      </c>
      <c r="D4" s="70" t="s">
        <v>381</v>
      </c>
      <c r="E4" s="70" t="s">
        <v>382</v>
      </c>
    </row>
    <row r="5" spans="1:5" ht="14.25">
      <c r="A5" s="18" t="s">
        <v>246</v>
      </c>
      <c r="B5" s="18"/>
      <c r="C5" s="18"/>
      <c r="D5" s="72"/>
      <c r="E5" s="73"/>
    </row>
    <row r="6" spans="1:5" ht="14.25">
      <c r="A6" s="18" t="s">
        <v>247</v>
      </c>
      <c r="B6" s="18"/>
      <c r="C6" s="18"/>
      <c r="D6" s="72"/>
      <c r="E6" s="73"/>
    </row>
    <row r="7" spans="1:5" ht="14.25">
      <c r="A7" s="18" t="s">
        <v>248</v>
      </c>
      <c r="B7" s="18"/>
      <c r="C7" s="18"/>
      <c r="D7" s="72"/>
      <c r="E7" s="73"/>
    </row>
    <row r="8" spans="1:5" ht="14.25">
      <c r="A8" s="18" t="s">
        <v>249</v>
      </c>
      <c r="B8" s="67">
        <f>'[2]L09'!$N$17</f>
        <v>8800</v>
      </c>
      <c r="C8" s="67">
        <f>'[2]L09'!$O$17</f>
        <v>8796</v>
      </c>
      <c r="D8" s="72">
        <f>C8/B8*100</f>
        <v>99.95</v>
      </c>
      <c r="E8" s="73">
        <f>C8/'[4]L09'!$O$17*100</f>
        <v>1351.15</v>
      </c>
    </row>
    <row r="9" spans="1:5" ht="27">
      <c r="A9" s="74" t="s">
        <v>534</v>
      </c>
      <c r="B9" s="67">
        <f>'[2]L09'!$N$18</f>
        <v>8800</v>
      </c>
      <c r="C9" s="67">
        <v>8796</v>
      </c>
      <c r="D9" s="72">
        <v>99.95</v>
      </c>
      <c r="E9" s="73">
        <v>1351.15</v>
      </c>
    </row>
    <row r="10" spans="1:5" ht="14.25">
      <c r="A10" s="18" t="s">
        <v>250</v>
      </c>
      <c r="B10" s="67">
        <f>'[2]L09'!$N$25</f>
        <v>23</v>
      </c>
      <c r="C10" s="67"/>
      <c r="D10" s="72"/>
      <c r="E10" s="73"/>
    </row>
    <row r="11" spans="1:5" ht="14.25">
      <c r="A11" s="18" t="s">
        <v>535</v>
      </c>
      <c r="B11" s="67">
        <v>23</v>
      </c>
      <c r="C11" s="67"/>
      <c r="D11" s="72"/>
      <c r="E11" s="73"/>
    </row>
    <row r="12" spans="1:5" ht="14.25">
      <c r="A12" s="18" t="s">
        <v>536</v>
      </c>
      <c r="B12" s="18"/>
      <c r="C12" s="18"/>
      <c r="D12" s="72"/>
      <c r="E12" s="73"/>
    </row>
    <row r="13" spans="1:5" ht="14.25">
      <c r="A13" s="18" t="s">
        <v>252</v>
      </c>
      <c r="B13" s="18"/>
      <c r="C13" s="18"/>
      <c r="D13" s="72"/>
      <c r="E13" s="73"/>
    </row>
    <row r="14" spans="1:5" ht="14.25">
      <c r="A14" s="18" t="s">
        <v>253</v>
      </c>
      <c r="B14" s="18"/>
      <c r="C14" s="18"/>
      <c r="D14" s="72"/>
      <c r="E14" s="73"/>
    </row>
    <row r="15" spans="1:5" ht="14.25">
      <c r="A15" s="18" t="s">
        <v>254</v>
      </c>
      <c r="B15" s="67">
        <f>'[2]L09'!$N$48</f>
        <v>1159</v>
      </c>
      <c r="C15" s="67">
        <f>'[2]L09'!$O$48</f>
        <v>677</v>
      </c>
      <c r="D15" s="72">
        <f aca="true" t="shared" si="0" ref="D15:D20">C15/B15*100</f>
        <v>58.41</v>
      </c>
      <c r="E15" s="73">
        <f>C15/'[4]L09'!$O$55*100</f>
        <v>59.23</v>
      </c>
    </row>
    <row r="16" spans="1:5" ht="14.25">
      <c r="A16" s="75" t="s">
        <v>537</v>
      </c>
      <c r="B16" s="67">
        <f>'[2]L09'!$N$50</f>
        <v>688</v>
      </c>
      <c r="C16" s="67">
        <f>'[2]L09'!$O$50</f>
        <v>287</v>
      </c>
      <c r="D16" s="72">
        <f t="shared" si="0"/>
        <v>41.72</v>
      </c>
      <c r="E16" s="73">
        <f>C16/'[4]L09'!$O$57*100</f>
        <v>81.53</v>
      </c>
    </row>
    <row r="17" spans="1:5" ht="14.25">
      <c r="A17" s="75" t="s">
        <v>538</v>
      </c>
      <c r="B17" s="67">
        <f>'[2]L09'!$N$52</f>
        <v>471</v>
      </c>
      <c r="C17" s="67">
        <f>'[2]L09'!$O$52</f>
        <v>390</v>
      </c>
      <c r="D17" s="72">
        <f t="shared" si="0"/>
        <v>82.8</v>
      </c>
      <c r="E17" s="73">
        <f>C17/'[4]L09'!$O$59*100</f>
        <v>49.94</v>
      </c>
    </row>
    <row r="18" spans="1:5" ht="14.25">
      <c r="A18" s="18" t="s">
        <v>255</v>
      </c>
      <c r="B18" s="67">
        <f>'[2]L09'!$N$53</f>
        <v>17</v>
      </c>
      <c r="C18" s="67">
        <f>'[2]L09'!$O$53</f>
        <v>17</v>
      </c>
      <c r="D18" s="72">
        <f t="shared" si="0"/>
        <v>100</v>
      </c>
      <c r="E18" s="73"/>
    </row>
    <row r="19" spans="1:5" ht="14.25">
      <c r="A19" s="18" t="s">
        <v>256</v>
      </c>
      <c r="B19" s="18"/>
      <c r="C19" s="18"/>
      <c r="D19" s="72"/>
      <c r="E19" s="73"/>
    </row>
    <row r="20" spans="1:5" ht="14.25">
      <c r="A20" s="20" t="s">
        <v>257</v>
      </c>
      <c r="B20" s="67">
        <f>'[2]L09'!$N$6</f>
        <v>9999</v>
      </c>
      <c r="C20" s="67">
        <f>'[2]L09'!$O$6</f>
        <v>9490</v>
      </c>
      <c r="D20" s="72">
        <f t="shared" si="0"/>
        <v>94.91</v>
      </c>
      <c r="E20" s="73">
        <f>C20/'[4]L09'!$O$6*100</f>
        <v>528.99</v>
      </c>
    </row>
    <row r="21" spans="1:5" ht="14.25">
      <c r="A21" s="17" t="s">
        <v>258</v>
      </c>
      <c r="B21" s="18"/>
      <c r="C21" s="18"/>
      <c r="D21" s="72"/>
      <c r="E21" s="73"/>
    </row>
    <row r="22" spans="1:5" ht="14.25">
      <c r="A22" s="17" t="s">
        <v>28</v>
      </c>
      <c r="B22" s="18"/>
      <c r="C22" s="18">
        <v>1023</v>
      </c>
      <c r="D22" s="72"/>
      <c r="E22" s="73">
        <v>16.39</v>
      </c>
    </row>
    <row r="23" spans="1:5" ht="14.25">
      <c r="A23" s="35" t="s">
        <v>260</v>
      </c>
      <c r="B23" s="18"/>
      <c r="C23" s="18"/>
      <c r="D23" s="72"/>
      <c r="E23" s="73"/>
    </row>
    <row r="24" spans="1:5" ht="14.25">
      <c r="A24" s="35" t="s">
        <v>261</v>
      </c>
      <c r="B24" s="18"/>
      <c r="C24" s="18"/>
      <c r="D24" s="72"/>
      <c r="E24" s="73"/>
    </row>
    <row r="25" spans="1:5" ht="14.25">
      <c r="A25" s="35" t="s">
        <v>262</v>
      </c>
      <c r="B25" s="18"/>
      <c r="C25" s="67">
        <f>'[2]L07'!$D$10</f>
        <v>514</v>
      </c>
      <c r="D25" s="72"/>
      <c r="E25" s="73">
        <f>C25/'[4]L07'!$D$15*100</f>
        <v>15.34</v>
      </c>
    </row>
    <row r="26" spans="1:5" ht="14.25">
      <c r="A26" s="35" t="s">
        <v>263</v>
      </c>
      <c r="B26" s="18"/>
      <c r="C26" s="18"/>
      <c r="D26" s="72"/>
      <c r="E26" s="73"/>
    </row>
    <row r="27" spans="1:5" ht="14.25">
      <c r="A27" s="35" t="s">
        <v>264</v>
      </c>
      <c r="B27" s="18"/>
      <c r="C27" s="67">
        <f>'[2]L07'!$D$22</f>
        <v>509</v>
      </c>
      <c r="D27" s="72"/>
      <c r="E27" s="73">
        <f>C27/'[4]L07'!$D$16*100</f>
        <v>17.6</v>
      </c>
    </row>
    <row r="28" spans="1:5" ht="14.25">
      <c r="A28" s="20" t="s">
        <v>26</v>
      </c>
      <c r="B28" s="18"/>
      <c r="C28" s="67">
        <f>'[2]L07'!$D$23</f>
        <v>10513</v>
      </c>
      <c r="D28" s="72"/>
      <c r="E28" s="73">
        <f>C28/'[4]L07'!$D$20*100</f>
        <v>130.82</v>
      </c>
    </row>
  </sheetData>
  <mergeCells count="1">
    <mergeCell ref="A2:E2"/>
  </mergeCells>
  <printOptions horizontalCentered="1"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scale="91" r:id="rId1"/>
  <headerFooter alignWithMargins="0">
    <oddFooter>&amp;L&amp;C&amp;"宋体,常规"&amp;12附表2-12&amp;R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workbookViewId="0" topLeftCell="A1">
      <selection activeCell="A20" sqref="A20"/>
    </sheetView>
  </sheetViews>
  <sheetFormatPr defaultColWidth="9.00390625" defaultRowHeight="14.25"/>
  <cols>
    <col min="1" max="1" width="28.00390625" style="1" customWidth="1"/>
    <col min="2" max="2" width="11.625" style="1" customWidth="1"/>
    <col min="3" max="3" width="11.75390625" style="1" customWidth="1"/>
    <col min="4" max="4" width="13.375" style="1" customWidth="1"/>
    <col min="5" max="8" width="12.25390625" style="1" customWidth="1"/>
    <col min="9" max="9" width="11.00390625" style="1" customWidth="1"/>
    <col min="10" max="10" width="10.75390625" style="1" customWidth="1"/>
    <col min="11" max="11" width="10.50390625" style="1" customWidth="1"/>
    <col min="12" max="12" width="10.75390625" style="1" customWidth="1"/>
  </cols>
  <sheetData>
    <row r="1" ht="14.25">
      <c r="A1" s="147" t="s">
        <v>571</v>
      </c>
    </row>
    <row r="2" spans="1:12" ht="21" customHeight="1">
      <c r="A2" s="162" t="s">
        <v>541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7" t="s">
        <v>169</v>
      </c>
    </row>
    <row r="4" spans="1:12" ht="21" customHeight="1">
      <c r="A4" s="36" t="s">
        <v>267</v>
      </c>
      <c r="B4" s="20" t="s">
        <v>171</v>
      </c>
      <c r="C4" s="166" t="s">
        <v>585</v>
      </c>
      <c r="D4" s="166" t="s">
        <v>586</v>
      </c>
      <c r="E4" s="166" t="s">
        <v>587</v>
      </c>
      <c r="F4" s="166" t="s">
        <v>588</v>
      </c>
      <c r="G4" s="166" t="s">
        <v>589</v>
      </c>
      <c r="H4" s="166" t="s">
        <v>590</v>
      </c>
      <c r="I4" s="166" t="s">
        <v>591</v>
      </c>
      <c r="J4" s="166" t="s">
        <v>592</v>
      </c>
      <c r="K4" s="166" t="s">
        <v>593</v>
      </c>
      <c r="L4" s="166" t="s">
        <v>594</v>
      </c>
    </row>
    <row r="5" spans="1:12" ht="22.5" customHeight="1">
      <c r="A5" s="18" t="s">
        <v>246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22.5" customHeight="1">
      <c r="A6" s="18" t="s">
        <v>247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2.5" customHeight="1">
      <c r="A7" s="18" t="s">
        <v>248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22.5" customHeight="1">
      <c r="A8" s="18" t="s">
        <v>249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22.5" customHeight="1">
      <c r="A9" s="18" t="s">
        <v>250</v>
      </c>
      <c r="B9" s="18"/>
      <c r="C9" s="18"/>
      <c r="D9" s="18"/>
      <c r="E9" s="18"/>
      <c r="F9" s="18"/>
      <c r="G9" s="18"/>
      <c r="H9" s="18"/>
      <c r="I9" s="18"/>
      <c r="J9" s="39"/>
      <c r="K9" s="18"/>
      <c r="L9" s="18"/>
    </row>
    <row r="10" spans="1:12" ht="22.5" customHeight="1">
      <c r="A10" s="18" t="s">
        <v>251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22.5" customHeight="1">
      <c r="A11" s="18" t="s">
        <v>252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22.5" customHeight="1">
      <c r="A12" s="18" t="s">
        <v>253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22.5" customHeight="1">
      <c r="A13" s="18" t="s">
        <v>254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2.5" customHeight="1">
      <c r="A14" s="18" t="s">
        <v>255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2.5" customHeight="1">
      <c r="A15" s="18" t="s">
        <v>256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22.5" customHeight="1">
      <c r="A16" s="20" t="s">
        <v>257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ht="14.25">
      <c r="A17" s="76" t="s">
        <v>595</v>
      </c>
    </row>
  </sheetData>
  <mergeCells count="1">
    <mergeCell ref="A2:L2"/>
  </mergeCells>
  <printOptions horizontalCentered="1"/>
  <pageMargins left="0.7082447761625756" right="0.7082447761625756" top="0.747823152016467" bottom="0.747823152016467" header="0.31523838287263406" footer="0.31523838287263406"/>
  <pageSetup fitToHeight="0" fitToWidth="1" horizontalDpi="600" verticalDpi="600" orientation="landscape" paperSize="9" r:id="rId1"/>
  <headerFooter alignWithMargins="0">
    <oddFooter>&amp;L&amp;C&amp;"宋体,常规"&amp;12附表2-13&amp;R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31.875" style="1" customWidth="1"/>
    <col min="2" max="2" width="11.375" style="1" customWidth="1"/>
    <col min="3" max="3" width="11.00390625" style="1" customWidth="1"/>
    <col min="4" max="4" width="12.125" style="1" customWidth="1"/>
    <col min="5" max="5" width="12.875" style="1" customWidth="1"/>
  </cols>
  <sheetData>
    <row r="1" ht="21" customHeight="1">
      <c r="A1" s="147" t="s">
        <v>570</v>
      </c>
    </row>
    <row r="2" spans="1:5" ht="26.25" customHeight="1">
      <c r="A2" s="162" t="s">
        <v>542</v>
      </c>
      <c r="B2" s="163"/>
      <c r="C2" s="163"/>
      <c r="D2" s="163"/>
      <c r="E2" s="163"/>
    </row>
    <row r="3" spans="1:5" ht="14.25">
      <c r="A3" s="26"/>
      <c r="B3" s="3"/>
      <c r="E3" s="5" t="s">
        <v>0</v>
      </c>
    </row>
    <row r="4" spans="1:5" ht="28.5" customHeight="1">
      <c r="A4" s="20" t="s">
        <v>393</v>
      </c>
      <c r="B4" s="6" t="s">
        <v>379</v>
      </c>
      <c r="C4" s="7" t="s">
        <v>380</v>
      </c>
      <c r="D4" s="7" t="s">
        <v>381</v>
      </c>
      <c r="E4" s="7" t="s">
        <v>382</v>
      </c>
    </row>
    <row r="5" spans="1:5" ht="24" customHeight="1">
      <c r="A5" s="18" t="s">
        <v>268</v>
      </c>
      <c r="B5" s="18">
        <v>6</v>
      </c>
      <c r="C5" s="18">
        <v>6</v>
      </c>
      <c r="D5" s="18">
        <v>100</v>
      </c>
      <c r="E5" s="38"/>
    </row>
    <row r="6" spans="1:5" ht="24" customHeight="1">
      <c r="A6" s="18" t="s">
        <v>269</v>
      </c>
      <c r="B6" s="18"/>
      <c r="C6" s="18"/>
      <c r="D6" s="18"/>
      <c r="E6" s="38"/>
    </row>
    <row r="7" spans="1:5" ht="24" customHeight="1">
      <c r="A7" s="18" t="s">
        <v>270</v>
      </c>
      <c r="B7" s="18"/>
      <c r="C7" s="18"/>
      <c r="D7" s="18"/>
      <c r="E7" s="38"/>
    </row>
    <row r="8" spans="1:5" ht="24" customHeight="1">
      <c r="A8" s="18" t="s">
        <v>271</v>
      </c>
      <c r="B8" s="18"/>
      <c r="C8" s="18"/>
      <c r="D8" s="18"/>
      <c r="E8" s="38"/>
    </row>
    <row r="9" spans="1:5" ht="24" customHeight="1">
      <c r="A9" s="18" t="s">
        <v>394</v>
      </c>
      <c r="B9" s="18"/>
      <c r="C9" s="18"/>
      <c r="D9" s="18"/>
      <c r="E9" s="38"/>
    </row>
    <row r="10" spans="1:5" ht="24" customHeight="1">
      <c r="A10" s="18" t="s">
        <v>395</v>
      </c>
      <c r="B10" s="18"/>
      <c r="C10" s="18"/>
      <c r="D10" s="18"/>
      <c r="E10" s="38"/>
    </row>
    <row r="11" spans="1:5" ht="24" customHeight="1">
      <c r="A11" s="20" t="s">
        <v>273</v>
      </c>
      <c r="B11" s="18">
        <v>6</v>
      </c>
      <c r="C11" s="18">
        <v>6</v>
      </c>
      <c r="D11" s="18">
        <v>100</v>
      </c>
      <c r="E11" s="38"/>
    </row>
    <row r="12" spans="1:5" ht="24" customHeight="1">
      <c r="A12" s="15" t="s">
        <v>274</v>
      </c>
      <c r="B12" s="15"/>
      <c r="C12" s="15"/>
      <c r="D12" s="15"/>
      <c r="E12" s="38"/>
    </row>
    <row r="13" spans="1:5" ht="24" customHeight="1">
      <c r="A13" s="15" t="s">
        <v>275</v>
      </c>
      <c r="B13" s="15"/>
      <c r="C13" s="15"/>
      <c r="D13" s="15"/>
      <c r="E13" s="38"/>
    </row>
    <row r="14" spans="1:5" ht="24" customHeight="1">
      <c r="A14" s="28" t="s">
        <v>276</v>
      </c>
      <c r="B14" s="15">
        <v>6</v>
      </c>
      <c r="C14" s="15">
        <v>6</v>
      </c>
      <c r="D14" s="15">
        <v>100</v>
      </c>
      <c r="E14" s="38"/>
    </row>
  </sheetData>
  <mergeCells count="1">
    <mergeCell ref="A2:E2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r:id="rId1"/>
  <headerFooter alignWithMargins="0">
    <oddFooter>&amp;L&amp;C&amp;"宋体,常规"&amp;12附表2-14&amp;R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workbookViewId="0" topLeftCell="A1">
      <selection activeCell="A14" sqref="A14"/>
    </sheetView>
  </sheetViews>
  <sheetFormatPr defaultColWidth="9.00390625" defaultRowHeight="14.25"/>
  <cols>
    <col min="1" max="1" width="32.375" style="1" customWidth="1"/>
    <col min="2" max="3" width="11.75390625" style="1" customWidth="1"/>
    <col min="4" max="5" width="13.00390625" style="1" customWidth="1"/>
  </cols>
  <sheetData>
    <row r="1" ht="20.25" customHeight="1">
      <c r="A1" s="147" t="s">
        <v>569</v>
      </c>
    </row>
    <row r="2" spans="1:5" ht="27" customHeight="1">
      <c r="A2" s="162" t="s">
        <v>543</v>
      </c>
      <c r="B2" s="163"/>
      <c r="C2" s="163"/>
      <c r="D2" s="163"/>
      <c r="E2" s="163"/>
    </row>
    <row r="3" spans="1:5" ht="14.25">
      <c r="A3" s="26"/>
      <c r="B3" s="3"/>
      <c r="E3" s="5" t="s">
        <v>0</v>
      </c>
    </row>
    <row r="4" spans="1:5" ht="33.75" customHeight="1">
      <c r="A4" s="36" t="s">
        <v>267</v>
      </c>
      <c r="B4" s="6" t="s">
        <v>379</v>
      </c>
      <c r="C4" s="7" t="s">
        <v>380</v>
      </c>
      <c r="D4" s="7" t="s">
        <v>381</v>
      </c>
      <c r="E4" s="7" t="s">
        <v>382</v>
      </c>
    </row>
    <row r="5" spans="1:5" ht="25.5" customHeight="1">
      <c r="A5" s="18" t="s">
        <v>277</v>
      </c>
      <c r="B5" s="18"/>
      <c r="C5" s="18"/>
      <c r="D5" s="18"/>
      <c r="E5" s="38"/>
    </row>
    <row r="6" spans="1:5" ht="25.5" customHeight="1">
      <c r="A6" s="18" t="s">
        <v>278</v>
      </c>
      <c r="B6" s="18"/>
      <c r="C6" s="18"/>
      <c r="D6" s="18"/>
      <c r="E6" s="38"/>
    </row>
    <row r="7" spans="1:5" ht="25.5" customHeight="1">
      <c r="A7" s="18" t="s">
        <v>279</v>
      </c>
      <c r="B7" s="18"/>
      <c r="C7" s="18"/>
      <c r="D7" s="18"/>
      <c r="E7" s="38"/>
    </row>
    <row r="8" spans="1:5" ht="25.5" customHeight="1">
      <c r="A8" s="18" t="s">
        <v>280</v>
      </c>
      <c r="B8" s="18"/>
      <c r="C8" s="18"/>
      <c r="D8" s="18"/>
      <c r="E8" s="38"/>
    </row>
    <row r="9" spans="1:5" ht="25.5" customHeight="1">
      <c r="A9" s="18" t="s">
        <v>281</v>
      </c>
      <c r="B9" s="18"/>
      <c r="C9" s="18"/>
      <c r="D9" s="18"/>
      <c r="E9" s="38"/>
    </row>
    <row r="10" spans="1:5" ht="25.5" customHeight="1">
      <c r="A10" s="20" t="s">
        <v>265</v>
      </c>
      <c r="B10" s="18"/>
      <c r="C10" s="18"/>
      <c r="D10" s="18"/>
      <c r="E10" s="38"/>
    </row>
    <row r="11" spans="1:5" ht="25.5" customHeight="1">
      <c r="A11" s="18" t="s">
        <v>282</v>
      </c>
      <c r="B11" s="18"/>
      <c r="C11" s="18"/>
      <c r="D11" s="18"/>
      <c r="E11" s="38"/>
    </row>
    <row r="12" spans="1:5" ht="25.5" customHeight="1">
      <c r="A12" s="18" t="s">
        <v>283</v>
      </c>
      <c r="B12" s="18"/>
      <c r="C12" s="18"/>
      <c r="D12" s="18"/>
      <c r="E12" s="38"/>
    </row>
    <row r="13" spans="1:5" ht="25.5" customHeight="1">
      <c r="A13" s="20" t="s">
        <v>284</v>
      </c>
      <c r="B13" s="18"/>
      <c r="C13" s="18"/>
      <c r="D13" s="18"/>
      <c r="E13" s="38"/>
    </row>
    <row r="14" ht="14.25">
      <c r="A14" s="76" t="s">
        <v>584</v>
      </c>
    </row>
  </sheetData>
  <mergeCells count="1">
    <mergeCell ref="A2:E2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r:id="rId1"/>
  <headerFooter alignWithMargins="0">
    <oddFooter>&amp;L&amp;C&amp;"宋体,常规"&amp;12附表2-15&amp;R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38.375" style="1" customWidth="1"/>
    <col min="2" max="3" width="10.00390625" style="1" customWidth="1"/>
    <col min="4" max="5" width="13.375" style="1" customWidth="1"/>
  </cols>
  <sheetData>
    <row r="1" ht="14.25">
      <c r="A1" s="147" t="s">
        <v>568</v>
      </c>
    </row>
    <row r="2" spans="1:5" ht="21" customHeight="1">
      <c r="A2" s="162" t="s">
        <v>544</v>
      </c>
      <c r="B2" s="163"/>
      <c r="C2" s="163"/>
      <c r="D2" s="163"/>
      <c r="E2" s="163"/>
    </row>
    <row r="3" spans="1:5" ht="14.25">
      <c r="A3" s="26"/>
      <c r="B3" s="3"/>
      <c r="E3" s="5" t="s">
        <v>0</v>
      </c>
    </row>
    <row r="4" spans="1:5" ht="33" customHeight="1">
      <c r="A4" s="20" t="s">
        <v>393</v>
      </c>
      <c r="B4" s="6" t="s">
        <v>379</v>
      </c>
      <c r="C4" s="7" t="s">
        <v>380</v>
      </c>
      <c r="D4" s="7" t="s">
        <v>381</v>
      </c>
      <c r="E4" s="7" t="s">
        <v>382</v>
      </c>
    </row>
    <row r="5" spans="1:5" ht="24" customHeight="1">
      <c r="A5" s="18" t="s">
        <v>268</v>
      </c>
      <c r="B5" s="18">
        <v>6</v>
      </c>
      <c r="C5" s="18">
        <v>6</v>
      </c>
      <c r="D5" s="18">
        <v>100</v>
      </c>
      <c r="E5" s="38"/>
    </row>
    <row r="6" spans="1:5" ht="24" customHeight="1">
      <c r="A6" s="75" t="s">
        <v>545</v>
      </c>
      <c r="B6" s="18">
        <v>6</v>
      </c>
      <c r="C6" s="18">
        <v>6</v>
      </c>
      <c r="D6" s="18">
        <v>100</v>
      </c>
      <c r="E6" s="38"/>
    </row>
    <row r="7" spans="1:5" ht="24" customHeight="1">
      <c r="A7" s="18" t="s">
        <v>269</v>
      </c>
      <c r="B7" s="18"/>
      <c r="C7" s="18"/>
      <c r="D7" s="18"/>
      <c r="E7" s="38"/>
    </row>
    <row r="8" spans="1:5" ht="24" customHeight="1">
      <c r="A8" s="18" t="s">
        <v>285</v>
      </c>
      <c r="B8" s="18"/>
      <c r="C8" s="18"/>
      <c r="D8" s="18"/>
      <c r="E8" s="38"/>
    </row>
    <row r="9" spans="1:5" ht="24" customHeight="1">
      <c r="A9" s="35" t="s">
        <v>286</v>
      </c>
      <c r="B9" s="18"/>
      <c r="C9" s="18"/>
      <c r="D9" s="18"/>
      <c r="E9" s="38"/>
    </row>
    <row r="10" spans="1:5" ht="24" customHeight="1">
      <c r="A10" s="35" t="s">
        <v>287</v>
      </c>
      <c r="B10" s="18"/>
      <c r="C10" s="18"/>
      <c r="D10" s="18"/>
      <c r="E10" s="38"/>
    </row>
    <row r="11" spans="1:5" ht="24" customHeight="1">
      <c r="A11" s="35" t="s">
        <v>288</v>
      </c>
      <c r="B11" s="18"/>
      <c r="C11" s="18"/>
      <c r="D11" s="18"/>
      <c r="E11" s="38"/>
    </row>
    <row r="12" spans="1:5" ht="24" customHeight="1">
      <c r="A12" s="18" t="s">
        <v>270</v>
      </c>
      <c r="B12" s="18"/>
      <c r="C12" s="18"/>
      <c r="D12" s="18"/>
      <c r="E12" s="38"/>
    </row>
    <row r="13" spans="1:5" ht="24" customHeight="1">
      <c r="A13" s="18" t="s">
        <v>271</v>
      </c>
      <c r="B13" s="18"/>
      <c r="C13" s="18"/>
      <c r="D13" s="18"/>
      <c r="E13" s="38"/>
    </row>
    <row r="14" spans="1:5" ht="24" customHeight="1">
      <c r="A14" s="18" t="s">
        <v>272</v>
      </c>
      <c r="B14" s="18"/>
      <c r="C14" s="18"/>
      <c r="D14" s="18"/>
      <c r="E14" s="38"/>
    </row>
    <row r="15" spans="1:5" ht="24" customHeight="1">
      <c r="A15" s="20" t="s">
        <v>273</v>
      </c>
      <c r="B15" s="18">
        <v>6</v>
      </c>
      <c r="C15" s="18">
        <v>6</v>
      </c>
      <c r="D15" s="18">
        <v>100</v>
      </c>
      <c r="E15" s="38"/>
    </row>
    <row r="16" spans="1:5" ht="24" customHeight="1">
      <c r="A16" s="18" t="s">
        <v>289</v>
      </c>
      <c r="B16" s="18"/>
      <c r="C16" s="18"/>
      <c r="D16" s="18"/>
      <c r="E16" s="38"/>
    </row>
    <row r="17" spans="1:5" ht="24" customHeight="1">
      <c r="A17" s="18" t="s">
        <v>290</v>
      </c>
      <c r="B17" s="18"/>
      <c r="C17" s="18"/>
      <c r="D17" s="18"/>
      <c r="E17" s="38"/>
    </row>
    <row r="18" spans="1:5" ht="24" customHeight="1">
      <c r="A18" s="20" t="s">
        <v>291</v>
      </c>
      <c r="B18" s="18">
        <v>6</v>
      </c>
      <c r="C18" s="18">
        <v>6</v>
      </c>
      <c r="D18" s="18">
        <v>100</v>
      </c>
      <c r="E18" s="38"/>
    </row>
  </sheetData>
  <mergeCells count="1">
    <mergeCell ref="A2:E2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scale="96" r:id="rId1"/>
  <headerFooter alignWithMargins="0">
    <oddFooter>&amp;L&amp;C&amp;"宋体,常规"&amp;12附表2-16&amp;R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42.125" style="1" customWidth="1"/>
    <col min="2" max="3" width="11.375" style="1" customWidth="1"/>
    <col min="4" max="5" width="13.25390625" style="1" customWidth="1"/>
  </cols>
  <sheetData>
    <row r="1" ht="22.5" customHeight="1">
      <c r="A1" s="147" t="s">
        <v>567</v>
      </c>
    </row>
    <row r="2" spans="1:5" ht="28.5" customHeight="1">
      <c r="A2" s="162" t="s">
        <v>546</v>
      </c>
      <c r="B2" s="163"/>
      <c r="C2" s="163"/>
      <c r="D2" s="163"/>
      <c r="E2" s="163"/>
    </row>
    <row r="3" spans="1:5" ht="14.25">
      <c r="A3" s="26"/>
      <c r="B3" s="3"/>
      <c r="E3" s="5" t="s">
        <v>0</v>
      </c>
    </row>
    <row r="4" spans="1:5" ht="28.5" customHeight="1">
      <c r="A4" s="20" t="s">
        <v>393</v>
      </c>
      <c r="B4" s="6" t="s">
        <v>379</v>
      </c>
      <c r="C4" s="7" t="s">
        <v>380</v>
      </c>
      <c r="D4" s="7" t="s">
        <v>381</v>
      </c>
      <c r="E4" s="7" t="s">
        <v>382</v>
      </c>
    </row>
    <row r="5" spans="1:5" ht="14.25">
      <c r="A5" s="40" t="s">
        <v>292</v>
      </c>
      <c r="B5" s="17"/>
      <c r="C5" s="17"/>
      <c r="D5" s="17"/>
      <c r="E5" s="38"/>
    </row>
    <row r="6" spans="1:5" ht="14.25">
      <c r="A6" s="40" t="s">
        <v>293</v>
      </c>
      <c r="B6" s="18"/>
      <c r="C6" s="18"/>
      <c r="D6" s="18"/>
      <c r="E6" s="38"/>
    </row>
    <row r="7" spans="1:5" ht="14.25">
      <c r="A7" s="41" t="s">
        <v>294</v>
      </c>
      <c r="B7" s="18"/>
      <c r="C7" s="18"/>
      <c r="D7" s="18"/>
      <c r="E7" s="38"/>
    </row>
    <row r="8" spans="1:5" ht="14.25">
      <c r="A8" s="41" t="s">
        <v>295</v>
      </c>
      <c r="B8" s="18"/>
      <c r="C8" s="18"/>
      <c r="D8" s="18"/>
      <c r="E8" s="38"/>
    </row>
    <row r="9" spans="1:5" ht="14.25">
      <c r="A9" s="41" t="s">
        <v>296</v>
      </c>
      <c r="B9" s="18"/>
      <c r="C9" s="18"/>
      <c r="D9" s="18"/>
      <c r="E9" s="38"/>
    </row>
    <row r="10" spans="1:5" ht="14.25">
      <c r="A10" s="41" t="s">
        <v>297</v>
      </c>
      <c r="B10" s="18"/>
      <c r="C10" s="18"/>
      <c r="D10" s="18"/>
      <c r="E10" s="38"/>
    </row>
    <row r="11" spans="1:5" ht="14.25">
      <c r="A11" s="41" t="s">
        <v>298</v>
      </c>
      <c r="B11" s="18"/>
      <c r="C11" s="18"/>
      <c r="D11" s="18"/>
      <c r="E11" s="38"/>
    </row>
    <row r="12" spans="1:5" ht="14.25">
      <c r="A12" s="41" t="s">
        <v>299</v>
      </c>
      <c r="B12" s="18"/>
      <c r="C12" s="18"/>
      <c r="D12" s="18"/>
      <c r="E12" s="38"/>
    </row>
    <row r="13" spans="1:5" ht="14.25">
      <c r="A13" s="41" t="s">
        <v>300</v>
      </c>
      <c r="B13" s="18"/>
      <c r="C13" s="18"/>
      <c r="D13" s="18"/>
      <c r="E13" s="38"/>
    </row>
    <row r="14" spans="1:5" ht="14.25">
      <c r="A14" s="41" t="s">
        <v>301</v>
      </c>
      <c r="B14" s="18"/>
      <c r="C14" s="18"/>
      <c r="D14" s="18"/>
      <c r="E14" s="38"/>
    </row>
    <row r="15" spans="1:5" ht="14.25">
      <c r="A15" s="40" t="s">
        <v>302</v>
      </c>
      <c r="B15" s="42"/>
      <c r="C15" s="42"/>
      <c r="D15" s="42"/>
      <c r="E15" s="38"/>
    </row>
    <row r="16" spans="1:5" ht="14.25">
      <c r="A16" s="40" t="s">
        <v>303</v>
      </c>
      <c r="B16" s="15"/>
      <c r="C16" s="15"/>
      <c r="D16" s="15"/>
      <c r="E16" s="38"/>
    </row>
    <row r="17" spans="1:5" ht="14.25">
      <c r="A17" s="41" t="s">
        <v>304</v>
      </c>
      <c r="B17" s="15"/>
      <c r="C17" s="15"/>
      <c r="D17" s="15"/>
      <c r="E17" s="38"/>
    </row>
    <row r="18" spans="1:5" ht="14.25">
      <c r="A18" s="41" t="s">
        <v>305</v>
      </c>
      <c r="B18" s="15"/>
      <c r="C18" s="15"/>
      <c r="D18" s="15"/>
      <c r="E18" s="38"/>
    </row>
    <row r="19" spans="1:5" ht="14.25">
      <c r="A19" s="41" t="s">
        <v>306</v>
      </c>
      <c r="B19" s="15"/>
      <c r="C19" s="15"/>
      <c r="D19" s="15"/>
      <c r="E19" s="38"/>
    </row>
    <row r="20" spans="1:5" ht="14.25">
      <c r="A20" s="41" t="s">
        <v>307</v>
      </c>
      <c r="B20" s="15"/>
      <c r="C20" s="15"/>
      <c r="D20" s="15"/>
      <c r="E20" s="38"/>
    </row>
    <row r="21" spans="1:5" ht="14.25">
      <c r="A21" s="41" t="s">
        <v>308</v>
      </c>
      <c r="B21" s="15"/>
      <c r="C21" s="15"/>
      <c r="D21" s="15"/>
      <c r="E21" s="38"/>
    </row>
    <row r="22" spans="1:5" ht="14.25">
      <c r="A22" s="41" t="s">
        <v>309</v>
      </c>
      <c r="B22" s="15"/>
      <c r="C22" s="15"/>
      <c r="D22" s="15"/>
      <c r="E22" s="38"/>
    </row>
    <row r="23" spans="1:5" ht="14.25">
      <c r="A23" s="41" t="s">
        <v>310</v>
      </c>
      <c r="B23" s="15"/>
      <c r="C23" s="15"/>
      <c r="D23" s="15"/>
      <c r="E23" s="38"/>
    </row>
    <row r="24" spans="1:5" ht="14.25">
      <c r="A24" s="40" t="s">
        <v>311</v>
      </c>
      <c r="B24" s="42"/>
      <c r="C24" s="42"/>
      <c r="D24" s="42"/>
      <c r="E24" s="38"/>
    </row>
    <row r="25" spans="1:5" ht="14.25">
      <c r="A25" s="40" t="s">
        <v>312</v>
      </c>
      <c r="B25" s="15"/>
      <c r="C25" s="15"/>
      <c r="D25" s="15"/>
      <c r="E25" s="38"/>
    </row>
    <row r="26" spans="1:5" ht="14.25">
      <c r="A26" s="40" t="s">
        <v>313</v>
      </c>
      <c r="B26" s="42"/>
      <c r="C26" s="42"/>
      <c r="D26" s="42"/>
      <c r="E26" s="38"/>
    </row>
    <row r="27" spans="1:5" ht="14.25">
      <c r="A27" s="40" t="s">
        <v>314</v>
      </c>
      <c r="B27" s="15"/>
      <c r="C27" s="15"/>
      <c r="D27" s="15"/>
      <c r="E27" s="38"/>
    </row>
    <row r="28" spans="1:5" ht="14.25">
      <c r="A28" s="40" t="s">
        <v>315</v>
      </c>
      <c r="B28" s="15"/>
      <c r="C28" s="15"/>
      <c r="D28" s="15"/>
      <c r="E28" s="38"/>
    </row>
    <row r="29" spans="1:5" ht="14.25">
      <c r="A29" s="40" t="s">
        <v>316</v>
      </c>
      <c r="B29" s="15"/>
      <c r="C29" s="15"/>
      <c r="D29" s="15"/>
      <c r="E29" s="38"/>
    </row>
    <row r="30" spans="1:5" ht="14.25">
      <c r="A30" s="40" t="s">
        <v>317</v>
      </c>
      <c r="B30" s="42"/>
      <c r="C30" s="42"/>
      <c r="D30" s="42"/>
      <c r="E30" s="38"/>
    </row>
    <row r="31" spans="1:5" ht="14.25">
      <c r="A31" s="40" t="s">
        <v>318</v>
      </c>
      <c r="B31" s="15"/>
      <c r="C31" s="15"/>
      <c r="D31" s="15"/>
      <c r="E31" s="38"/>
    </row>
    <row r="32" spans="1:5" ht="14.25">
      <c r="A32" s="20" t="s">
        <v>265</v>
      </c>
      <c r="B32" s="15"/>
      <c r="C32" s="15"/>
      <c r="D32" s="15"/>
      <c r="E32" s="38"/>
    </row>
    <row r="33" spans="1:5" ht="14.25">
      <c r="A33" s="21" t="s">
        <v>319</v>
      </c>
      <c r="B33" s="15"/>
      <c r="C33" s="15"/>
      <c r="D33" s="15"/>
      <c r="E33" s="38"/>
    </row>
    <row r="34" spans="1:5" ht="14.25">
      <c r="A34" s="18" t="s">
        <v>283</v>
      </c>
      <c r="B34" s="15"/>
      <c r="C34" s="15"/>
      <c r="D34" s="15"/>
      <c r="E34" s="38"/>
    </row>
    <row r="35" spans="1:5" ht="14.25">
      <c r="A35" s="20" t="s">
        <v>320</v>
      </c>
      <c r="B35" s="15"/>
      <c r="C35" s="15"/>
      <c r="D35" s="15"/>
      <c r="E35" s="38"/>
    </row>
    <row r="36" ht="14.25">
      <c r="A36" s="76" t="s">
        <v>540</v>
      </c>
    </row>
  </sheetData>
  <mergeCells count="1">
    <mergeCell ref="A2:E2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scale="89" r:id="rId1"/>
  <headerFooter alignWithMargins="0">
    <oddFooter>&amp;L&amp;C&amp;"宋体,常规"&amp;12附表2-17&amp;R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34.375" style="106" customWidth="1"/>
    <col min="2" max="2" width="11.50390625" style="106" customWidth="1"/>
    <col min="3" max="3" width="15.125" style="106" customWidth="1"/>
    <col min="4" max="4" width="12.00390625" style="106" customWidth="1"/>
    <col min="5" max="5" width="13.75390625" style="106" customWidth="1"/>
  </cols>
  <sheetData>
    <row r="1" spans="1:4" ht="16.5" customHeight="1">
      <c r="A1" t="s">
        <v>566</v>
      </c>
      <c r="D1" s="107"/>
    </row>
    <row r="2" spans="1:5" ht="30" customHeight="1">
      <c r="A2" s="164" t="s">
        <v>551</v>
      </c>
      <c r="B2" s="164"/>
      <c r="C2" s="164"/>
      <c r="D2" s="164"/>
      <c r="E2" s="164"/>
    </row>
    <row r="3" spans="2:5" ht="14.25">
      <c r="B3" s="108"/>
      <c r="D3" s="109"/>
      <c r="E3" s="106" t="s">
        <v>0</v>
      </c>
    </row>
    <row r="4" spans="1:5" ht="30" customHeight="1">
      <c r="A4" s="110" t="s">
        <v>94</v>
      </c>
      <c r="B4" s="111" t="s">
        <v>379</v>
      </c>
      <c r="C4" s="111" t="s">
        <v>380</v>
      </c>
      <c r="D4" s="112" t="s">
        <v>381</v>
      </c>
      <c r="E4" s="113" t="s">
        <v>382</v>
      </c>
    </row>
    <row r="5" spans="1:5" ht="30" customHeight="1">
      <c r="A5" s="114" t="s">
        <v>321</v>
      </c>
      <c r="B5" s="44"/>
      <c r="C5" s="44"/>
      <c r="D5" s="115"/>
      <c r="E5" s="116"/>
    </row>
    <row r="6" spans="1:5" ht="30" customHeight="1">
      <c r="A6" s="114" t="s">
        <v>322</v>
      </c>
      <c r="B6" s="44"/>
      <c r="C6" s="117">
        <v>1591.33</v>
      </c>
      <c r="D6" s="115"/>
      <c r="E6" s="8">
        <v>127.93</v>
      </c>
    </row>
    <row r="7" spans="1:5" ht="30" customHeight="1">
      <c r="A7" s="114" t="s">
        <v>323</v>
      </c>
      <c r="B7" s="8"/>
      <c r="C7" s="8"/>
      <c r="D7" s="118"/>
      <c r="E7" s="8"/>
    </row>
    <row r="8" spans="1:5" ht="30" customHeight="1">
      <c r="A8" s="114" t="s">
        <v>324</v>
      </c>
      <c r="B8" s="8"/>
      <c r="C8" s="8"/>
      <c r="D8" s="118"/>
      <c r="E8" s="8"/>
    </row>
    <row r="9" spans="1:5" ht="30" customHeight="1">
      <c r="A9" s="114" t="s">
        <v>325</v>
      </c>
      <c r="B9" s="8"/>
      <c r="C9" s="8"/>
      <c r="D9" s="118"/>
      <c r="E9" s="8"/>
    </row>
    <row r="10" spans="1:5" ht="30" customHeight="1">
      <c r="A10" s="119" t="s">
        <v>552</v>
      </c>
      <c r="B10" s="8"/>
      <c r="C10" s="8"/>
      <c r="D10" s="118"/>
      <c r="E10" s="8"/>
    </row>
    <row r="11" spans="1:5" ht="30" customHeight="1">
      <c r="A11" s="120" t="s">
        <v>326</v>
      </c>
      <c r="B11" s="8"/>
      <c r="C11" s="8"/>
      <c r="D11" s="118"/>
      <c r="E11" s="8"/>
    </row>
    <row r="12" spans="1:5" ht="30" customHeight="1">
      <c r="A12" s="119" t="s">
        <v>553</v>
      </c>
      <c r="B12" s="8"/>
      <c r="C12" s="8"/>
      <c r="D12" s="118"/>
      <c r="E12" s="8"/>
    </row>
    <row r="13" spans="1:5" ht="30" customHeight="1">
      <c r="A13" s="114" t="s">
        <v>327</v>
      </c>
      <c r="B13" s="8"/>
      <c r="C13" s="8"/>
      <c r="D13" s="118"/>
      <c r="E13" s="7"/>
    </row>
    <row r="14" spans="1:5" ht="30" customHeight="1">
      <c r="A14" s="114" t="s">
        <v>328</v>
      </c>
      <c r="B14" s="8"/>
      <c r="C14" s="8">
        <v>394.46</v>
      </c>
      <c r="D14" s="118"/>
      <c r="E14" s="8">
        <v>97.12</v>
      </c>
    </row>
    <row r="15" spans="1:5" ht="30" customHeight="1">
      <c r="A15" s="114" t="s">
        <v>329</v>
      </c>
      <c r="B15" s="8"/>
      <c r="C15" s="8"/>
      <c r="D15" s="118"/>
      <c r="E15" s="116"/>
    </row>
    <row r="16" spans="1:5" ht="30" customHeight="1">
      <c r="A16" s="121" t="s">
        <v>330</v>
      </c>
      <c r="B16" s="8"/>
      <c r="C16" s="8"/>
      <c r="D16" s="118"/>
      <c r="E16" s="116"/>
    </row>
    <row r="17" ht="14.25">
      <c r="A17" s="122"/>
    </row>
  </sheetData>
  <mergeCells count="1">
    <mergeCell ref="A2:E2"/>
  </mergeCells>
  <conditionalFormatting sqref="A5:A6">
    <cfRule type="expression" priority="1" dxfId="0" stopIfTrue="1">
      <formula>"len($A:$A)=3"</formula>
    </cfRule>
  </conditionalFormatting>
  <conditionalFormatting sqref="D5:D6">
    <cfRule type="cellIs" priority="2" dxfId="1" operator="lessThan" stopIfTrue="1">
      <formula>0</formula>
    </cfRule>
  </conditionalFormatting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scale="98" r:id="rId1"/>
  <headerFooter alignWithMargins="0">
    <oddFooter>&amp;L&amp;C&amp;"宋体,常规"&amp;12附表2-18&amp;R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39.75390625" style="106" customWidth="1"/>
    <col min="2" max="3" width="11.00390625" style="106" customWidth="1"/>
    <col min="4" max="5" width="14.625" style="106" customWidth="1"/>
  </cols>
  <sheetData>
    <row r="1" spans="1:4" ht="21.75" customHeight="1">
      <c r="A1" t="s">
        <v>565</v>
      </c>
      <c r="D1" s="107"/>
    </row>
    <row r="2" spans="1:5" ht="30" customHeight="1">
      <c r="A2" s="164" t="s">
        <v>554</v>
      </c>
      <c r="B2" s="164"/>
      <c r="C2" s="164"/>
      <c r="D2" s="164"/>
      <c r="E2" s="164"/>
    </row>
    <row r="3" spans="2:5" ht="14.25">
      <c r="B3" s="108"/>
      <c r="D3" s="109"/>
      <c r="E3" s="123" t="s">
        <v>0</v>
      </c>
    </row>
    <row r="4" spans="1:5" ht="39" customHeight="1">
      <c r="A4" s="113" t="s">
        <v>94</v>
      </c>
      <c r="B4" s="111" t="s">
        <v>379</v>
      </c>
      <c r="C4" s="111" t="s">
        <v>380</v>
      </c>
      <c r="D4" s="112" t="s">
        <v>381</v>
      </c>
      <c r="E4" s="113" t="s">
        <v>382</v>
      </c>
    </row>
    <row r="5" spans="1:5" ht="30" customHeight="1">
      <c r="A5" s="114" t="s">
        <v>331</v>
      </c>
      <c r="B5" s="44"/>
      <c r="C5" s="44"/>
      <c r="D5" s="115"/>
      <c r="E5" s="124"/>
    </row>
    <row r="6" spans="1:5" ht="30" customHeight="1">
      <c r="A6" s="114" t="s">
        <v>332</v>
      </c>
      <c r="B6" s="44"/>
      <c r="C6" s="125">
        <v>1349.66</v>
      </c>
      <c r="D6" s="126"/>
      <c r="E6" s="127">
        <v>109.31</v>
      </c>
    </row>
    <row r="7" spans="1:5" ht="30" customHeight="1">
      <c r="A7" s="114" t="s">
        <v>333</v>
      </c>
      <c r="B7" s="45"/>
      <c r="C7" s="44"/>
      <c r="D7" s="126"/>
      <c r="E7" s="127"/>
    </row>
    <row r="8" spans="1:5" ht="30" customHeight="1">
      <c r="A8" s="114" t="s">
        <v>334</v>
      </c>
      <c r="B8" s="44"/>
      <c r="C8" s="44"/>
      <c r="D8" s="126"/>
      <c r="E8" s="127"/>
    </row>
    <row r="9" spans="1:5" ht="30" customHeight="1">
      <c r="A9" s="114" t="s">
        <v>335</v>
      </c>
      <c r="B9" s="44"/>
      <c r="C9" s="44"/>
      <c r="D9" s="126"/>
      <c r="E9" s="127"/>
    </row>
    <row r="10" spans="1:5" ht="30" customHeight="1">
      <c r="A10" s="128" t="s">
        <v>555</v>
      </c>
      <c r="B10" s="44"/>
      <c r="C10" s="44"/>
      <c r="D10" s="126"/>
      <c r="E10" s="127"/>
    </row>
    <row r="11" spans="1:5" ht="30" customHeight="1">
      <c r="A11" s="114" t="s">
        <v>336</v>
      </c>
      <c r="B11" s="44"/>
      <c r="C11" s="44"/>
      <c r="D11" s="126"/>
      <c r="E11" s="127"/>
    </row>
    <row r="12" spans="1:5" ht="30" customHeight="1">
      <c r="A12" s="128" t="s">
        <v>556</v>
      </c>
      <c r="B12" s="44"/>
      <c r="C12" s="118"/>
      <c r="D12" s="126"/>
      <c r="E12" s="127"/>
    </row>
    <row r="13" spans="1:5" ht="30" customHeight="1">
      <c r="A13" s="114" t="s">
        <v>337</v>
      </c>
      <c r="B13" s="46"/>
      <c r="C13" s="111"/>
      <c r="D13" s="129"/>
      <c r="E13" s="127"/>
    </row>
    <row r="14" spans="1:5" ht="30" customHeight="1">
      <c r="A14" s="114" t="s">
        <v>338</v>
      </c>
      <c r="B14" s="111"/>
      <c r="C14" s="130">
        <v>354.83</v>
      </c>
      <c r="D14" s="131"/>
      <c r="E14" s="127">
        <v>114.76</v>
      </c>
    </row>
    <row r="15" spans="1:5" ht="30" customHeight="1">
      <c r="A15" s="114" t="s">
        <v>339</v>
      </c>
      <c r="B15" s="132"/>
      <c r="C15" s="47"/>
      <c r="D15" s="115"/>
      <c r="E15" s="133"/>
    </row>
    <row r="16" spans="1:5" ht="30" customHeight="1">
      <c r="A16" s="7" t="s">
        <v>168</v>
      </c>
      <c r="B16" s="111"/>
      <c r="C16" s="111"/>
      <c r="D16" s="134"/>
      <c r="E16" s="7"/>
    </row>
  </sheetData>
  <mergeCells count="1">
    <mergeCell ref="A2:E2"/>
  </mergeCells>
  <conditionalFormatting sqref="A5:A6">
    <cfRule type="expression" priority="1" dxfId="0" stopIfTrue="1">
      <formula>"len($A:$A)=3"</formula>
    </cfRule>
  </conditionalFormatting>
  <conditionalFormatting sqref="D5:D13 D15:D16">
    <cfRule type="cellIs" priority="2" dxfId="1" operator="lessThan" stopIfTrue="1">
      <formula>0</formula>
    </cfRule>
  </conditionalFormatting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scale="90" r:id="rId1"/>
  <headerFooter alignWithMargins="0">
    <oddFooter>&amp;L&amp;C&amp;"宋体,常规"&amp;12附表2-19&amp;R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28.375" style="1" customWidth="1"/>
    <col min="2" max="2" width="13.375" style="86" customWidth="1"/>
    <col min="3" max="3" width="12.375" style="86" customWidth="1"/>
    <col min="4" max="4" width="13.375" style="87" customWidth="1"/>
    <col min="5" max="5" width="14.25390625" style="87" customWidth="1"/>
  </cols>
  <sheetData>
    <row r="1" spans="1:2" ht="14.25">
      <c r="A1" s="149" t="s">
        <v>582</v>
      </c>
      <c r="B1" s="85"/>
    </row>
    <row r="2" spans="1:5" ht="24" customHeight="1">
      <c r="A2" s="153" t="s">
        <v>399</v>
      </c>
      <c r="B2" s="154"/>
      <c r="C2" s="154"/>
      <c r="D2" s="154"/>
      <c r="E2" s="154"/>
    </row>
    <row r="3" spans="1:5" ht="14.25">
      <c r="A3" s="4"/>
      <c r="B3" s="85"/>
      <c r="E3" s="88" t="s">
        <v>0</v>
      </c>
    </row>
    <row r="4" spans="1:5" ht="28.5" customHeight="1">
      <c r="A4" s="6" t="s">
        <v>1</v>
      </c>
      <c r="B4" s="89" t="s">
        <v>379</v>
      </c>
      <c r="C4" s="7" t="s">
        <v>380</v>
      </c>
      <c r="D4" s="48" t="s">
        <v>381</v>
      </c>
      <c r="E4" s="48" t="s">
        <v>382</v>
      </c>
    </row>
    <row r="5" spans="1:5" ht="14.25">
      <c r="A5" s="9" t="s">
        <v>2</v>
      </c>
      <c r="B5" s="90">
        <v>20162</v>
      </c>
      <c r="C5" s="8">
        <v>19924</v>
      </c>
      <c r="D5" s="49">
        <f>C5/B5*100</f>
        <v>98.82</v>
      </c>
      <c r="E5" s="91">
        <v>116.1</v>
      </c>
    </row>
    <row r="6" spans="1:5" ht="14.25">
      <c r="A6" s="9" t="s">
        <v>3</v>
      </c>
      <c r="B6" s="90"/>
      <c r="C6" s="8">
        <v>0</v>
      </c>
      <c r="D6" s="49"/>
      <c r="E6" s="91"/>
    </row>
    <row r="7" spans="1:5" ht="14.25">
      <c r="A7" s="9" t="s">
        <v>4</v>
      </c>
      <c r="B7" s="90">
        <v>606</v>
      </c>
      <c r="C7" s="8">
        <v>570</v>
      </c>
      <c r="D7" s="49">
        <f aca="true" t="shared" si="0" ref="D7:D29">C7/B7*100</f>
        <v>94.06</v>
      </c>
      <c r="E7" s="91">
        <v>95.96</v>
      </c>
    </row>
    <row r="8" spans="1:5" ht="14.25">
      <c r="A8" s="9" t="s">
        <v>5</v>
      </c>
      <c r="B8" s="90">
        <v>9223</v>
      </c>
      <c r="C8" s="8">
        <v>8504</v>
      </c>
      <c r="D8" s="49">
        <f t="shared" si="0"/>
        <v>92.2</v>
      </c>
      <c r="E8" s="91">
        <v>131.48</v>
      </c>
    </row>
    <row r="9" spans="1:5" ht="14.25">
      <c r="A9" s="9" t="s">
        <v>6</v>
      </c>
      <c r="B9" s="90">
        <v>43525</v>
      </c>
      <c r="C9" s="8">
        <v>36651</v>
      </c>
      <c r="D9" s="49">
        <f t="shared" si="0"/>
        <v>84.21</v>
      </c>
      <c r="E9" s="91">
        <v>105.68</v>
      </c>
    </row>
    <row r="10" spans="1:5" ht="14.25">
      <c r="A10" s="9" t="s">
        <v>7</v>
      </c>
      <c r="B10" s="90">
        <v>3258</v>
      </c>
      <c r="C10" s="8">
        <v>2950</v>
      </c>
      <c r="D10" s="49">
        <f t="shared" si="0"/>
        <v>90.55</v>
      </c>
      <c r="E10" s="91">
        <v>122.92</v>
      </c>
    </row>
    <row r="11" spans="1:5" ht="14.25">
      <c r="A11" s="9" t="s">
        <v>8</v>
      </c>
      <c r="B11" s="90">
        <v>2758</v>
      </c>
      <c r="C11" s="8">
        <v>2222</v>
      </c>
      <c r="D11" s="49">
        <f t="shared" si="0"/>
        <v>80.57</v>
      </c>
      <c r="E11" s="91">
        <v>120.5</v>
      </c>
    </row>
    <row r="12" spans="1:5" ht="14.25">
      <c r="A12" s="9" t="s">
        <v>9</v>
      </c>
      <c r="B12" s="90">
        <v>20306</v>
      </c>
      <c r="C12" s="8">
        <v>19153</v>
      </c>
      <c r="D12" s="49">
        <f t="shared" si="0"/>
        <v>94.32</v>
      </c>
      <c r="E12" s="91">
        <v>130.97</v>
      </c>
    </row>
    <row r="13" spans="1:5" ht="14.25">
      <c r="A13" s="9" t="s">
        <v>10</v>
      </c>
      <c r="B13" s="90">
        <v>18550</v>
      </c>
      <c r="C13" s="8">
        <v>18118</v>
      </c>
      <c r="D13" s="49">
        <f t="shared" si="0"/>
        <v>97.67</v>
      </c>
      <c r="E13" s="91">
        <v>110.45</v>
      </c>
    </row>
    <row r="14" spans="1:5" ht="14.25">
      <c r="A14" s="9" t="s">
        <v>11</v>
      </c>
      <c r="B14" s="90">
        <v>4256</v>
      </c>
      <c r="C14" s="8">
        <v>3488</v>
      </c>
      <c r="D14" s="49">
        <f t="shared" si="0"/>
        <v>81.95</v>
      </c>
      <c r="E14" s="91">
        <v>147.73</v>
      </c>
    </row>
    <row r="15" spans="1:5" ht="14.25">
      <c r="A15" s="9" t="s">
        <v>12</v>
      </c>
      <c r="B15" s="90">
        <v>27768</v>
      </c>
      <c r="C15" s="8">
        <v>26382</v>
      </c>
      <c r="D15" s="49">
        <f t="shared" si="0"/>
        <v>95.01</v>
      </c>
      <c r="E15" s="91">
        <v>76.26</v>
      </c>
    </row>
    <row r="16" spans="1:5" ht="14.25">
      <c r="A16" s="9" t="s">
        <v>13</v>
      </c>
      <c r="B16" s="90">
        <v>2245</v>
      </c>
      <c r="C16" s="8">
        <v>2232</v>
      </c>
      <c r="D16" s="49">
        <f t="shared" si="0"/>
        <v>99.42</v>
      </c>
      <c r="E16" s="91">
        <v>1246.93</v>
      </c>
    </row>
    <row r="17" spans="1:5" ht="14.25">
      <c r="A17" s="9" t="s">
        <v>14</v>
      </c>
      <c r="B17" s="90">
        <v>2</v>
      </c>
      <c r="C17" s="8">
        <v>2</v>
      </c>
      <c r="D17" s="49">
        <f t="shared" si="0"/>
        <v>100</v>
      </c>
      <c r="E17" s="91"/>
    </row>
    <row r="18" spans="1:5" ht="14.25">
      <c r="A18" s="9" t="s">
        <v>15</v>
      </c>
      <c r="B18" s="90">
        <v>5229</v>
      </c>
      <c r="C18" s="8">
        <v>5043</v>
      </c>
      <c r="D18" s="49">
        <f t="shared" si="0"/>
        <v>96.44</v>
      </c>
      <c r="E18" s="91">
        <v>164.11</v>
      </c>
    </row>
    <row r="19" spans="1:5" ht="14.25">
      <c r="A19" s="9" t="s">
        <v>16</v>
      </c>
      <c r="B19" s="90">
        <v>2005</v>
      </c>
      <c r="C19" s="8">
        <v>1599</v>
      </c>
      <c r="D19" s="49">
        <f t="shared" si="0"/>
        <v>79.75</v>
      </c>
      <c r="E19" s="91">
        <v>82.64</v>
      </c>
    </row>
    <row r="20" spans="1:5" ht="14.25">
      <c r="A20" s="9" t="s">
        <v>17</v>
      </c>
      <c r="B20" s="90">
        <v>90</v>
      </c>
      <c r="C20" s="8">
        <v>90</v>
      </c>
      <c r="D20" s="49">
        <f t="shared" si="0"/>
        <v>100</v>
      </c>
      <c r="E20" s="91"/>
    </row>
    <row r="21" spans="1:5" ht="14.25">
      <c r="A21" s="9" t="s">
        <v>18</v>
      </c>
      <c r="B21" s="90"/>
      <c r="C21" s="8">
        <v>0</v>
      </c>
      <c r="D21" s="49"/>
      <c r="E21" s="91"/>
    </row>
    <row r="22" spans="1:5" ht="14.25">
      <c r="A22" s="9" t="s">
        <v>19</v>
      </c>
      <c r="B22" s="90">
        <v>16</v>
      </c>
      <c r="C22" s="8">
        <v>16</v>
      </c>
      <c r="D22" s="49">
        <f t="shared" si="0"/>
        <v>100</v>
      </c>
      <c r="E22" s="91">
        <v>160</v>
      </c>
    </row>
    <row r="23" spans="1:5" ht="14.25">
      <c r="A23" s="9" t="s">
        <v>20</v>
      </c>
      <c r="B23" s="90">
        <v>348</v>
      </c>
      <c r="C23" s="8">
        <v>348</v>
      </c>
      <c r="D23" s="49">
        <f t="shared" si="0"/>
        <v>100</v>
      </c>
      <c r="E23" s="91">
        <v>52.33</v>
      </c>
    </row>
    <row r="24" spans="1:5" ht="14.25">
      <c r="A24" s="9" t="s">
        <v>21</v>
      </c>
      <c r="B24" s="90"/>
      <c r="C24" s="8">
        <v>0</v>
      </c>
      <c r="D24" s="49"/>
      <c r="E24" s="91"/>
    </row>
    <row r="25" spans="1:5" ht="14.25">
      <c r="A25" s="9" t="s">
        <v>22</v>
      </c>
      <c r="B25" s="90"/>
      <c r="D25" s="49"/>
      <c r="E25" s="91"/>
    </row>
    <row r="26" spans="1:5" ht="14.25">
      <c r="A26" s="9" t="s">
        <v>23</v>
      </c>
      <c r="B26" s="92">
        <v>231</v>
      </c>
      <c r="C26" s="8">
        <v>231</v>
      </c>
      <c r="D26" s="49">
        <f t="shared" si="0"/>
        <v>100</v>
      </c>
      <c r="E26" s="91">
        <v>2.63</v>
      </c>
    </row>
    <row r="27" spans="1:5" ht="14.25">
      <c r="A27" s="9" t="s">
        <v>24</v>
      </c>
      <c r="B27" s="92">
        <v>370</v>
      </c>
      <c r="C27" s="8">
        <v>370</v>
      </c>
      <c r="D27" s="49">
        <f t="shared" si="0"/>
        <v>100</v>
      </c>
      <c r="E27" s="91">
        <v>139.62</v>
      </c>
    </row>
    <row r="28" spans="1:5" ht="14.25">
      <c r="A28" s="9" t="s">
        <v>25</v>
      </c>
      <c r="B28" s="90"/>
      <c r="C28" s="8"/>
      <c r="D28" s="49"/>
      <c r="E28" s="91"/>
    </row>
    <row r="29" spans="1:5" ht="14.25">
      <c r="A29" s="11" t="s">
        <v>26</v>
      </c>
      <c r="B29" s="8">
        <f>SUM(B5:B28)</f>
        <v>160948</v>
      </c>
      <c r="C29" s="8">
        <f>SUM(C5:C28)</f>
        <v>147893</v>
      </c>
      <c r="D29" s="49">
        <f t="shared" si="0"/>
        <v>91.89</v>
      </c>
      <c r="E29" s="91">
        <v>101.27</v>
      </c>
    </row>
    <row r="30" spans="1:5" ht="14.25">
      <c r="A30" s="12" t="s">
        <v>27</v>
      </c>
      <c r="B30" s="90"/>
      <c r="C30" s="8"/>
      <c r="D30" s="49"/>
      <c r="E30" s="91"/>
    </row>
    <row r="31" spans="1:5" ht="14.25">
      <c r="A31" s="12" t="s">
        <v>28</v>
      </c>
      <c r="B31" s="90"/>
      <c r="C31" s="44">
        <f>SUM(C32,C36,C37,C38,C39,C40,C41,C43,C44,C45,C42)</f>
        <v>57928</v>
      </c>
      <c r="D31" s="49"/>
      <c r="E31" s="93">
        <v>57.51</v>
      </c>
    </row>
    <row r="32" spans="1:5" ht="14.25">
      <c r="A32" s="13" t="s">
        <v>29</v>
      </c>
      <c r="B32" s="90"/>
      <c r="C32" s="8"/>
      <c r="D32" s="49"/>
      <c r="E32" s="91"/>
    </row>
    <row r="33" spans="1:5" ht="14.25">
      <c r="A33" s="13" t="s">
        <v>30</v>
      </c>
      <c r="B33" s="90"/>
      <c r="C33" s="8"/>
      <c r="D33" s="49"/>
      <c r="E33" s="91"/>
    </row>
    <row r="34" spans="1:5" ht="14.25">
      <c r="A34" s="14" t="s">
        <v>31</v>
      </c>
      <c r="B34" s="94"/>
      <c r="C34" s="8"/>
      <c r="D34" s="49"/>
      <c r="E34" s="91"/>
    </row>
    <row r="35" spans="1:5" ht="14.25">
      <c r="A35" s="14" t="s">
        <v>32</v>
      </c>
      <c r="B35" s="90"/>
      <c r="C35" s="8"/>
      <c r="D35" s="49"/>
      <c r="E35" s="91"/>
    </row>
    <row r="36" spans="1:5" ht="14.25">
      <c r="A36" s="13" t="s">
        <v>33</v>
      </c>
      <c r="B36" s="90"/>
      <c r="C36" s="95">
        <f>'[2]L03'!$D$52</f>
        <v>27940</v>
      </c>
      <c r="D36" s="96"/>
      <c r="E36" s="91">
        <f>C36/'[4]L03'!$D$33*100</f>
        <v>75.13</v>
      </c>
    </row>
    <row r="37" spans="1:5" ht="14.25">
      <c r="A37" s="15" t="s">
        <v>34</v>
      </c>
      <c r="B37" s="90"/>
      <c r="C37" s="77"/>
      <c r="D37" s="96"/>
      <c r="E37" s="91"/>
    </row>
    <row r="38" spans="1:5" ht="14.25">
      <c r="A38" s="14" t="s">
        <v>35</v>
      </c>
      <c r="B38" s="90"/>
      <c r="C38" s="77"/>
      <c r="D38" s="96"/>
      <c r="E38" s="91"/>
    </row>
    <row r="39" spans="1:5" ht="14.25">
      <c r="A39" s="13" t="s">
        <v>36</v>
      </c>
      <c r="B39" s="90"/>
      <c r="C39" s="77"/>
      <c r="D39" s="96"/>
      <c r="E39" s="91"/>
    </row>
    <row r="40" spans="1:5" ht="14.25">
      <c r="A40" s="16" t="s">
        <v>37</v>
      </c>
      <c r="B40" s="90"/>
      <c r="C40" s="77"/>
      <c r="D40" s="96"/>
      <c r="E40" s="91"/>
    </row>
    <row r="41" spans="1:5" ht="14.25">
      <c r="A41" s="16" t="s">
        <v>38</v>
      </c>
      <c r="B41" s="90"/>
      <c r="C41" s="77"/>
      <c r="D41" s="96"/>
      <c r="E41" s="91"/>
    </row>
    <row r="42" spans="1:5" ht="14.25">
      <c r="A42" s="60" t="s">
        <v>400</v>
      </c>
      <c r="B42" s="90"/>
      <c r="C42" s="95">
        <f>'[2]L03'!$D$63</f>
        <v>3550</v>
      </c>
      <c r="D42" s="96"/>
      <c r="E42" s="91"/>
    </row>
    <row r="43" spans="1:5" ht="14.25">
      <c r="A43" s="16" t="s">
        <v>39</v>
      </c>
      <c r="B43" s="90"/>
      <c r="C43" s="95">
        <f>'[2]L03'!$D$79</f>
        <v>13366</v>
      </c>
      <c r="D43" s="96"/>
      <c r="E43" s="91">
        <f>C43/'[4]L03'!$D$60*100</f>
        <v>26.75</v>
      </c>
    </row>
    <row r="44" spans="1:5" ht="14.25">
      <c r="A44" s="16" t="s">
        <v>40</v>
      </c>
      <c r="B44" s="90"/>
      <c r="C44" s="95">
        <f>'[2]L03'!$D$59</f>
        <v>17</v>
      </c>
      <c r="D44" s="96"/>
      <c r="E44" s="91">
        <f>C44/'[4]L03'!$D$61*100</f>
        <v>3.37</v>
      </c>
    </row>
    <row r="45" spans="1:5" ht="14.25">
      <c r="A45" s="10" t="s">
        <v>41</v>
      </c>
      <c r="B45" s="90"/>
      <c r="C45" s="95">
        <f>'[2]L03'!$D$87</f>
        <v>13055</v>
      </c>
      <c r="D45" s="96"/>
      <c r="E45" s="91">
        <f>C45/'[4]L03'!$D$62*100</f>
        <v>99.89</v>
      </c>
    </row>
    <row r="46" spans="1:5" ht="14.25">
      <c r="A46" s="11" t="s">
        <v>42</v>
      </c>
      <c r="B46" s="90"/>
      <c r="C46" s="8">
        <f>SUM(C31,C30,C29)</f>
        <v>205821</v>
      </c>
      <c r="D46" s="49"/>
      <c r="E46" s="91">
        <f>C46/'[4]L03'!$D$65*100</f>
        <v>83.41</v>
      </c>
    </row>
  </sheetData>
  <mergeCells count="1">
    <mergeCell ref="A2:E2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r:id="rId1"/>
  <headerFooter alignWithMargins="0">
    <oddFooter>&amp;L&amp;C&amp;"宋体,常规"&amp;12附表2-2&amp;R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8.625" style="106" customWidth="1"/>
    <col min="2" max="3" width="11.75390625" style="106" customWidth="1"/>
    <col min="4" max="4" width="14.00390625" style="106" customWidth="1"/>
    <col min="5" max="5" width="13.25390625" style="106" customWidth="1"/>
  </cols>
  <sheetData>
    <row r="1" spans="1:5" ht="14.25">
      <c r="A1" s="146" t="s">
        <v>564</v>
      </c>
      <c r="B1" s="135"/>
      <c r="C1" s="135"/>
      <c r="D1" s="135"/>
      <c r="E1" s="135"/>
    </row>
    <row r="2" spans="1:5" ht="32.25" customHeight="1">
      <c r="A2" s="165" t="s">
        <v>557</v>
      </c>
      <c r="B2" s="165"/>
      <c r="C2" s="165"/>
      <c r="D2" s="165"/>
      <c r="E2" s="165"/>
    </row>
    <row r="3" spans="1:5" ht="14.25">
      <c r="A3" s="135"/>
      <c r="B3" s="108"/>
      <c r="D3" s="109"/>
      <c r="E3" s="123" t="s">
        <v>0</v>
      </c>
    </row>
    <row r="4" spans="1:5" ht="28.5" customHeight="1">
      <c r="A4" s="136" t="s">
        <v>340</v>
      </c>
      <c r="B4" s="111" t="s">
        <v>379</v>
      </c>
      <c r="C4" s="111" t="s">
        <v>380</v>
      </c>
      <c r="D4" s="112" t="s">
        <v>381</v>
      </c>
      <c r="E4" s="7" t="s">
        <v>382</v>
      </c>
    </row>
    <row r="5" spans="1:5" ht="28.5" customHeight="1">
      <c r="A5" s="137" t="s">
        <v>321</v>
      </c>
      <c r="B5" s="138"/>
      <c r="C5" s="138"/>
      <c r="D5" s="139"/>
      <c r="E5" s="140"/>
    </row>
    <row r="6" spans="1:5" ht="14.25">
      <c r="A6" s="141" t="s">
        <v>341</v>
      </c>
      <c r="B6" s="138"/>
      <c r="C6" s="138"/>
      <c r="D6" s="139"/>
      <c r="E6" s="140"/>
    </row>
    <row r="7" spans="1:5" ht="14.25">
      <c r="A7" s="141" t="s">
        <v>342</v>
      </c>
      <c r="B7" s="138"/>
      <c r="C7" s="138"/>
      <c r="D7" s="139"/>
      <c r="E7" s="140"/>
    </row>
    <row r="8" spans="1:5" ht="14.25">
      <c r="A8" s="141" t="s">
        <v>343</v>
      </c>
      <c r="B8" s="138"/>
      <c r="C8" s="138"/>
      <c r="D8" s="139"/>
      <c r="E8" s="140"/>
    </row>
    <row r="9" spans="1:5" ht="14.25">
      <c r="A9" s="141" t="s">
        <v>344</v>
      </c>
      <c r="B9" s="138"/>
      <c r="C9" s="138"/>
      <c r="D9" s="139"/>
      <c r="E9" s="140"/>
    </row>
    <row r="10" spans="1:5" ht="14.25">
      <c r="A10" s="141" t="s">
        <v>345</v>
      </c>
      <c r="B10" s="138"/>
      <c r="C10" s="138"/>
      <c r="D10" s="139"/>
      <c r="E10" s="140"/>
    </row>
    <row r="11" spans="1:5" ht="28.5" customHeight="1">
      <c r="A11" s="137" t="s">
        <v>322</v>
      </c>
      <c r="B11" s="142"/>
      <c r="C11" s="142">
        <v>1591.33</v>
      </c>
      <c r="D11" s="142"/>
      <c r="E11" s="140">
        <v>127.93</v>
      </c>
    </row>
    <row r="12" spans="1:5" ht="14.25">
      <c r="A12" s="141" t="s">
        <v>341</v>
      </c>
      <c r="B12" s="142"/>
      <c r="C12" s="142">
        <v>104.07</v>
      </c>
      <c r="D12" s="142"/>
      <c r="E12" s="140">
        <v>71.98</v>
      </c>
    </row>
    <row r="13" spans="1:5" ht="14.25">
      <c r="A13" s="141" t="s">
        <v>342</v>
      </c>
      <c r="B13" s="142"/>
      <c r="C13" s="142">
        <v>1472.95</v>
      </c>
      <c r="D13" s="142"/>
      <c r="E13" s="140">
        <v>136.29</v>
      </c>
    </row>
    <row r="14" spans="1:5" ht="14.25">
      <c r="A14" s="141" t="s">
        <v>343</v>
      </c>
      <c r="B14" s="142"/>
      <c r="C14" s="142">
        <v>13.96</v>
      </c>
      <c r="D14" s="142"/>
      <c r="E14" s="140">
        <v>75.91</v>
      </c>
    </row>
    <row r="15" spans="1:5" ht="14.25">
      <c r="A15" s="141" t="s">
        <v>344</v>
      </c>
      <c r="B15" s="142"/>
      <c r="C15" s="142">
        <v>0.35</v>
      </c>
      <c r="D15" s="142"/>
      <c r="E15" s="140">
        <v>268.15</v>
      </c>
    </row>
    <row r="16" spans="1:5" ht="14.25">
      <c r="A16" s="141" t="s">
        <v>345</v>
      </c>
      <c r="B16" s="142"/>
      <c r="C16" s="142"/>
      <c r="D16" s="142"/>
      <c r="E16" s="140"/>
    </row>
    <row r="17" spans="1:5" ht="28.5" customHeight="1">
      <c r="A17" s="137" t="s">
        <v>323</v>
      </c>
      <c r="B17" s="142"/>
      <c r="C17" s="142"/>
      <c r="D17" s="142"/>
      <c r="E17" s="140"/>
    </row>
    <row r="18" spans="1:5" ht="14.25">
      <c r="A18" s="114" t="s">
        <v>341</v>
      </c>
      <c r="B18" s="142"/>
      <c r="C18" s="142"/>
      <c r="D18" s="142"/>
      <c r="E18" s="140"/>
    </row>
    <row r="19" spans="1:5" ht="14.25">
      <c r="A19" s="114" t="s">
        <v>342</v>
      </c>
      <c r="B19" s="142"/>
      <c r="C19" s="142"/>
      <c r="D19" s="142"/>
      <c r="E19" s="140"/>
    </row>
    <row r="20" spans="1:5" ht="14.25">
      <c r="A20" s="114" t="s">
        <v>343</v>
      </c>
      <c r="B20" s="142"/>
      <c r="C20" s="142"/>
      <c r="D20" s="142"/>
      <c r="E20" s="140"/>
    </row>
    <row r="21" spans="1:5" ht="14.25">
      <c r="A21" s="114" t="s">
        <v>344</v>
      </c>
      <c r="B21" s="142"/>
      <c r="C21" s="142"/>
      <c r="D21" s="142"/>
      <c r="E21" s="140"/>
    </row>
    <row r="22" spans="1:5" ht="14.25">
      <c r="A22" s="114" t="s">
        <v>345</v>
      </c>
      <c r="B22" s="142"/>
      <c r="C22" s="142"/>
      <c r="D22" s="142"/>
      <c r="E22" s="140"/>
    </row>
    <row r="23" spans="1:5" ht="27">
      <c r="A23" s="137" t="s">
        <v>324</v>
      </c>
      <c r="B23" s="142"/>
      <c r="C23" s="142"/>
      <c r="D23" s="142"/>
      <c r="E23" s="140"/>
    </row>
    <row r="24" spans="1:5" ht="14.25">
      <c r="A24" s="114" t="s">
        <v>341</v>
      </c>
      <c r="B24" s="142"/>
      <c r="C24" s="142"/>
      <c r="D24" s="142"/>
      <c r="E24" s="140"/>
    </row>
    <row r="25" spans="1:5" ht="14.25">
      <c r="A25" s="114" t="s">
        <v>342</v>
      </c>
      <c r="B25" s="142"/>
      <c r="C25" s="142"/>
      <c r="D25" s="142"/>
      <c r="E25" s="140"/>
    </row>
    <row r="26" spans="1:5" ht="14.25">
      <c r="A26" s="114" t="s">
        <v>343</v>
      </c>
      <c r="B26" s="142"/>
      <c r="C26" s="142"/>
      <c r="D26" s="142"/>
      <c r="E26" s="140"/>
    </row>
    <row r="27" spans="1:5" ht="14.25">
      <c r="A27" s="114" t="s">
        <v>344</v>
      </c>
      <c r="B27" s="142"/>
      <c r="C27" s="142"/>
      <c r="D27" s="142"/>
      <c r="E27" s="140"/>
    </row>
    <row r="28" spans="1:5" ht="14.25">
      <c r="A28" s="114" t="s">
        <v>345</v>
      </c>
      <c r="B28" s="142"/>
      <c r="C28" s="142"/>
      <c r="D28" s="142"/>
      <c r="E28" s="140"/>
    </row>
    <row r="29" spans="1:5" ht="27">
      <c r="A29" s="137" t="s">
        <v>325</v>
      </c>
      <c r="B29" s="142"/>
      <c r="C29" s="142"/>
      <c r="D29" s="142"/>
      <c r="E29" s="140"/>
    </row>
    <row r="30" spans="1:5" ht="27" customHeight="1">
      <c r="A30" s="119" t="s">
        <v>552</v>
      </c>
      <c r="B30" s="142"/>
      <c r="C30" s="142"/>
      <c r="D30" s="142"/>
      <c r="E30" s="140"/>
    </row>
    <row r="31" spans="1:5" ht="14.25">
      <c r="A31" s="141" t="s">
        <v>341</v>
      </c>
      <c r="B31" s="142"/>
      <c r="C31" s="142"/>
      <c r="D31" s="142"/>
      <c r="E31" s="140"/>
    </row>
    <row r="32" spans="1:5" ht="14.25">
      <c r="A32" s="141" t="s">
        <v>342</v>
      </c>
      <c r="B32" s="142"/>
      <c r="C32" s="142"/>
      <c r="D32" s="142"/>
      <c r="E32" s="140"/>
    </row>
    <row r="33" spans="1:5" ht="14.25">
      <c r="A33" s="141" t="s">
        <v>343</v>
      </c>
      <c r="B33" s="142"/>
      <c r="C33" s="142"/>
      <c r="D33" s="142"/>
      <c r="E33" s="140"/>
    </row>
    <row r="34" spans="1:5" ht="14.25">
      <c r="A34" s="141" t="s">
        <v>344</v>
      </c>
      <c r="B34" s="142"/>
      <c r="C34" s="142"/>
      <c r="D34" s="142"/>
      <c r="E34" s="140"/>
    </row>
    <row r="35" spans="1:5" ht="14.25">
      <c r="A35" s="141" t="s">
        <v>345</v>
      </c>
      <c r="B35" s="142"/>
      <c r="C35" s="142"/>
      <c r="D35" s="142"/>
      <c r="E35" s="140"/>
    </row>
    <row r="36" spans="1:5" ht="28.5" customHeight="1">
      <c r="A36" s="120" t="s">
        <v>326</v>
      </c>
      <c r="B36" s="142"/>
      <c r="C36" s="142"/>
      <c r="D36" s="142"/>
      <c r="E36" s="140"/>
    </row>
    <row r="37" spans="1:5" ht="14.25">
      <c r="A37" s="141" t="s">
        <v>341</v>
      </c>
      <c r="B37" s="142"/>
      <c r="C37" s="142"/>
      <c r="D37" s="142"/>
      <c r="E37" s="140"/>
    </row>
    <row r="38" spans="1:5" ht="14.25">
      <c r="A38" s="141" t="s">
        <v>342</v>
      </c>
      <c r="B38" s="142"/>
      <c r="C38" s="142"/>
      <c r="D38" s="142"/>
      <c r="E38" s="140"/>
    </row>
    <row r="39" spans="1:5" ht="14.25">
      <c r="A39" s="141" t="s">
        <v>343</v>
      </c>
      <c r="B39" s="142"/>
      <c r="C39" s="142"/>
      <c r="D39" s="142"/>
      <c r="E39" s="140"/>
    </row>
    <row r="40" spans="1:5" ht="14.25">
      <c r="A40" s="141" t="s">
        <v>344</v>
      </c>
      <c r="B40" s="142"/>
      <c r="C40" s="142"/>
      <c r="D40" s="142"/>
      <c r="E40" s="140"/>
    </row>
    <row r="41" spans="1:5" ht="14.25">
      <c r="A41" s="141" t="s">
        <v>345</v>
      </c>
      <c r="B41" s="142"/>
      <c r="C41" s="142"/>
      <c r="D41" s="142"/>
      <c r="E41" s="140"/>
    </row>
    <row r="42" spans="1:5" ht="27" customHeight="1">
      <c r="A42" s="119" t="s">
        <v>553</v>
      </c>
      <c r="B42" s="142"/>
      <c r="C42" s="142"/>
      <c r="D42" s="142"/>
      <c r="E42" s="140"/>
    </row>
    <row r="43" spans="1:5" ht="15">
      <c r="A43" s="119" t="s">
        <v>558</v>
      </c>
      <c r="B43" s="142"/>
      <c r="C43" s="142"/>
      <c r="D43" s="142"/>
      <c r="E43" s="140"/>
    </row>
    <row r="44" spans="1:5" ht="15">
      <c r="A44" s="119" t="s">
        <v>559</v>
      </c>
      <c r="B44" s="142"/>
      <c r="C44" s="142"/>
      <c r="D44" s="142"/>
      <c r="E44" s="140"/>
    </row>
    <row r="45" spans="1:5" ht="15">
      <c r="A45" s="119" t="s">
        <v>560</v>
      </c>
      <c r="B45" s="142"/>
      <c r="C45" s="142"/>
      <c r="D45" s="142"/>
      <c r="E45" s="140"/>
    </row>
    <row r="46" spans="1:5" ht="14.25">
      <c r="A46" s="141" t="s">
        <v>396</v>
      </c>
      <c r="B46" s="142"/>
      <c r="C46" s="142"/>
      <c r="D46" s="142"/>
      <c r="E46" s="140"/>
    </row>
    <row r="47" spans="1:5" ht="14.25">
      <c r="A47" s="141" t="s">
        <v>397</v>
      </c>
      <c r="B47" s="142"/>
      <c r="C47" s="142"/>
      <c r="D47" s="142"/>
      <c r="E47" s="140"/>
    </row>
    <row r="48" spans="1:5" ht="14.25">
      <c r="A48" s="137" t="s">
        <v>327</v>
      </c>
      <c r="B48" s="142"/>
      <c r="C48" s="142"/>
      <c r="D48" s="142"/>
      <c r="E48" s="140"/>
    </row>
    <row r="49" spans="1:5" ht="14.25">
      <c r="A49" s="141" t="s">
        <v>341</v>
      </c>
      <c r="B49" s="142"/>
      <c r="C49" s="142"/>
      <c r="D49" s="142"/>
      <c r="E49" s="140"/>
    </row>
    <row r="50" spans="1:5" ht="14.25">
      <c r="A50" s="141" t="s">
        <v>342</v>
      </c>
      <c r="B50" s="142"/>
      <c r="C50" s="142"/>
      <c r="D50" s="142"/>
      <c r="E50" s="140"/>
    </row>
    <row r="51" spans="1:5" ht="14.25">
      <c r="A51" s="141" t="s">
        <v>343</v>
      </c>
      <c r="B51" s="142"/>
      <c r="C51" s="142"/>
      <c r="D51" s="142"/>
      <c r="E51" s="140"/>
    </row>
    <row r="52" spans="1:5" ht="14.25">
      <c r="A52" s="141" t="s">
        <v>344</v>
      </c>
      <c r="B52" s="142"/>
      <c r="C52" s="142"/>
      <c r="D52" s="142"/>
      <c r="E52" s="140"/>
    </row>
    <row r="53" spans="1:5" ht="14.25">
      <c r="A53" s="141" t="s">
        <v>345</v>
      </c>
      <c r="B53" s="142"/>
      <c r="C53" s="142"/>
      <c r="D53" s="142"/>
      <c r="E53" s="140"/>
    </row>
    <row r="54" spans="1:5" ht="14.25">
      <c r="A54" s="137" t="s">
        <v>328</v>
      </c>
      <c r="B54" s="142"/>
      <c r="C54" s="142">
        <v>394.46</v>
      </c>
      <c r="D54" s="142"/>
      <c r="E54" s="140">
        <v>97.12</v>
      </c>
    </row>
    <row r="55" spans="1:5" ht="14.25">
      <c r="A55" s="141" t="s">
        <v>341</v>
      </c>
      <c r="B55" s="142"/>
      <c r="C55" s="142">
        <v>44.88</v>
      </c>
      <c r="D55" s="142"/>
      <c r="E55" s="140"/>
    </row>
    <row r="56" spans="1:5" ht="14.25">
      <c r="A56" s="141" t="s">
        <v>342</v>
      </c>
      <c r="B56" s="142"/>
      <c r="C56" s="142">
        <v>349</v>
      </c>
      <c r="D56" s="142"/>
      <c r="E56" s="140">
        <v>108.39</v>
      </c>
    </row>
    <row r="57" spans="1:5" ht="14.25">
      <c r="A57" s="141" t="s">
        <v>343</v>
      </c>
      <c r="B57" s="142"/>
      <c r="C57" s="142"/>
      <c r="D57" s="142"/>
      <c r="E57" s="140"/>
    </row>
    <row r="58" spans="1:5" ht="14.25">
      <c r="A58" s="141" t="s">
        <v>344</v>
      </c>
      <c r="B58" s="142"/>
      <c r="C58" s="142">
        <v>0.58</v>
      </c>
      <c r="D58" s="142"/>
      <c r="E58" s="140">
        <v>0.69</v>
      </c>
    </row>
    <row r="59" spans="1:5" ht="14.25">
      <c r="A59" s="141" t="s">
        <v>345</v>
      </c>
      <c r="B59" s="142"/>
      <c r="C59" s="142"/>
      <c r="D59" s="142"/>
      <c r="E59" s="140"/>
    </row>
    <row r="60" spans="1:5" ht="14.25">
      <c r="A60" s="137" t="s">
        <v>329</v>
      </c>
      <c r="B60" s="142"/>
      <c r="C60" s="142"/>
      <c r="D60" s="142"/>
      <c r="E60" s="140"/>
    </row>
    <row r="61" spans="1:5" ht="14.25">
      <c r="A61" s="141" t="s">
        <v>341</v>
      </c>
      <c r="B61" s="142"/>
      <c r="C61" s="142"/>
      <c r="D61" s="142"/>
      <c r="E61" s="140"/>
    </row>
    <row r="62" spans="1:5" ht="14.25">
      <c r="A62" s="141" t="s">
        <v>342</v>
      </c>
      <c r="B62" s="142"/>
      <c r="C62" s="142"/>
      <c r="D62" s="142"/>
      <c r="E62" s="140"/>
    </row>
    <row r="63" spans="1:5" ht="14.25">
      <c r="A63" s="141" t="s">
        <v>343</v>
      </c>
      <c r="B63" s="142"/>
      <c r="C63" s="142"/>
      <c r="D63" s="142"/>
      <c r="E63" s="140"/>
    </row>
    <row r="64" spans="1:5" ht="14.25">
      <c r="A64" s="141" t="s">
        <v>344</v>
      </c>
      <c r="B64" s="142"/>
      <c r="C64" s="142"/>
      <c r="D64" s="142"/>
      <c r="E64" s="140"/>
    </row>
    <row r="65" spans="1:5" ht="14.25">
      <c r="A65" s="141" t="s">
        <v>345</v>
      </c>
      <c r="B65" s="140"/>
      <c r="C65" s="140"/>
      <c r="D65" s="140"/>
      <c r="E65" s="140"/>
    </row>
  </sheetData>
  <mergeCells count="1">
    <mergeCell ref="A2:E2"/>
  </mergeCells>
  <conditionalFormatting sqref="A5:A16 A31:A35 A37:A41 A49:A53 A55:A59 A61:A65">
    <cfRule type="expression" priority="1" dxfId="0" stopIfTrue="1">
      <formula>"len($A:$A)=3"</formula>
    </cfRule>
  </conditionalFormatting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r:id="rId1"/>
  <headerFooter alignWithMargins="0">
    <oddFooter>&amp;L&amp;C&amp;"宋体,常规"&amp;12附表2-20&amp;R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49.875" style="106" customWidth="1"/>
    <col min="2" max="3" width="9.625" style="106" customWidth="1"/>
    <col min="4" max="4" width="11.75390625" style="106" customWidth="1"/>
    <col min="5" max="5" width="14.875" style="106" customWidth="1"/>
  </cols>
  <sheetData>
    <row r="1" spans="1:5" ht="14.25">
      <c r="A1" s="146" t="s">
        <v>563</v>
      </c>
      <c r="B1" s="135"/>
      <c r="C1" s="135"/>
      <c r="D1" s="135"/>
      <c r="E1" s="135"/>
    </row>
    <row r="2" spans="1:5" ht="21" customHeight="1">
      <c r="A2" s="165" t="s">
        <v>561</v>
      </c>
      <c r="B2" s="165"/>
      <c r="C2" s="165"/>
      <c r="D2" s="165"/>
      <c r="E2" s="165"/>
    </row>
    <row r="3" spans="1:5" ht="14.25">
      <c r="A3" s="135"/>
      <c r="B3" s="108"/>
      <c r="D3" s="109"/>
      <c r="E3" s="143" t="s">
        <v>0</v>
      </c>
    </row>
    <row r="4" spans="1:5" ht="41.25" customHeight="1">
      <c r="A4" s="136" t="s">
        <v>340</v>
      </c>
      <c r="B4" s="111" t="s">
        <v>379</v>
      </c>
      <c r="C4" s="111" t="s">
        <v>380</v>
      </c>
      <c r="D4" s="112" t="s">
        <v>381</v>
      </c>
      <c r="E4" s="7" t="s">
        <v>382</v>
      </c>
    </row>
    <row r="5" spans="1:5" ht="14.25">
      <c r="A5" s="137" t="s">
        <v>331</v>
      </c>
      <c r="B5" s="144"/>
      <c r="C5" s="144"/>
      <c r="D5" s="145"/>
      <c r="E5" s="116"/>
    </row>
    <row r="6" spans="1:5" ht="14.25">
      <c r="A6" s="141" t="s">
        <v>346</v>
      </c>
      <c r="B6" s="144"/>
      <c r="C6" s="144"/>
      <c r="D6" s="145"/>
      <c r="E6" s="116"/>
    </row>
    <row r="7" spans="1:5" ht="14.25">
      <c r="A7" s="141" t="s">
        <v>347</v>
      </c>
      <c r="B7" s="144"/>
      <c r="C7" s="144"/>
      <c r="D7" s="145"/>
      <c r="E7" s="116"/>
    </row>
    <row r="8" spans="1:5" ht="14.25">
      <c r="A8" s="141" t="s">
        <v>348</v>
      </c>
      <c r="B8" s="144"/>
      <c r="C8" s="144"/>
      <c r="D8" s="145"/>
      <c r="E8" s="116"/>
    </row>
    <row r="9" spans="1:5" ht="14.25">
      <c r="A9" s="141" t="s">
        <v>349</v>
      </c>
      <c r="B9" s="144"/>
      <c r="C9" s="144"/>
      <c r="D9" s="145"/>
      <c r="E9" s="116"/>
    </row>
    <row r="10" spans="1:5" ht="14.25">
      <c r="A10" s="137" t="s">
        <v>332</v>
      </c>
      <c r="B10" s="8"/>
      <c r="C10" s="8">
        <v>1349.66</v>
      </c>
      <c r="D10" s="8"/>
      <c r="E10" s="116">
        <v>109.31</v>
      </c>
    </row>
    <row r="11" spans="1:5" ht="14.25">
      <c r="A11" s="141" t="s">
        <v>350</v>
      </c>
      <c r="B11" s="8"/>
      <c r="C11" s="8">
        <v>1204.95</v>
      </c>
      <c r="D11" s="8"/>
      <c r="E11" s="116">
        <v>122.61</v>
      </c>
    </row>
    <row r="12" spans="1:5" ht="14.25">
      <c r="A12" s="141" t="s">
        <v>351</v>
      </c>
      <c r="B12" s="8"/>
      <c r="C12" s="8">
        <v>68.33</v>
      </c>
      <c r="D12" s="8"/>
      <c r="E12" s="116">
        <v>117.45</v>
      </c>
    </row>
    <row r="13" spans="1:5" ht="14.25">
      <c r="A13" s="141" t="s">
        <v>352</v>
      </c>
      <c r="B13" s="8"/>
      <c r="C13" s="8">
        <v>76.38</v>
      </c>
      <c r="D13" s="8"/>
      <c r="E13" s="116">
        <v>100.83</v>
      </c>
    </row>
    <row r="14" spans="1:5" ht="14.25">
      <c r="A14" s="141" t="s">
        <v>353</v>
      </c>
      <c r="B14" s="8"/>
      <c r="C14" s="8"/>
      <c r="D14" s="8"/>
      <c r="E14" s="116"/>
    </row>
    <row r="15" spans="1:5" ht="14.25">
      <c r="A15" s="137" t="s">
        <v>333</v>
      </c>
      <c r="B15" s="8"/>
      <c r="C15" s="8"/>
      <c r="D15" s="8"/>
      <c r="E15" s="116"/>
    </row>
    <row r="16" spans="1:5" ht="14.25">
      <c r="A16" s="141" t="s">
        <v>354</v>
      </c>
      <c r="B16" s="8"/>
      <c r="C16" s="8"/>
      <c r="D16" s="8"/>
      <c r="E16" s="116"/>
    </row>
    <row r="17" spans="1:5" ht="14.25">
      <c r="A17" s="141" t="s">
        <v>355</v>
      </c>
      <c r="B17" s="8"/>
      <c r="C17" s="8"/>
      <c r="D17" s="8"/>
      <c r="E17" s="116"/>
    </row>
    <row r="18" spans="1:5" ht="14.25">
      <c r="A18" s="137" t="s">
        <v>334</v>
      </c>
      <c r="B18" s="8"/>
      <c r="C18" s="8"/>
      <c r="D18" s="8"/>
      <c r="E18" s="116"/>
    </row>
    <row r="19" spans="1:5" ht="14.25">
      <c r="A19" s="141" t="s">
        <v>356</v>
      </c>
      <c r="B19" s="8"/>
      <c r="C19" s="8"/>
      <c r="D19" s="8"/>
      <c r="E19" s="116"/>
    </row>
    <row r="20" spans="1:5" ht="14.25">
      <c r="A20" s="141" t="s">
        <v>357</v>
      </c>
      <c r="B20" s="8"/>
      <c r="C20" s="8"/>
      <c r="D20" s="8"/>
      <c r="E20" s="116"/>
    </row>
    <row r="21" spans="1:5" ht="14.25">
      <c r="A21" s="141" t="s">
        <v>358</v>
      </c>
      <c r="B21" s="8"/>
      <c r="C21" s="8"/>
      <c r="D21" s="8"/>
      <c r="E21" s="116"/>
    </row>
    <row r="22" spans="1:5" ht="14.25">
      <c r="A22" s="137" t="s">
        <v>335</v>
      </c>
      <c r="B22" s="8"/>
      <c r="C22" s="8"/>
      <c r="D22" s="8"/>
      <c r="E22" s="116"/>
    </row>
    <row r="23" spans="1:5" ht="15">
      <c r="A23" s="119" t="s">
        <v>555</v>
      </c>
      <c r="B23" s="8"/>
      <c r="C23" s="8"/>
      <c r="D23" s="8"/>
      <c r="E23" s="116"/>
    </row>
    <row r="24" spans="1:5" ht="14.25">
      <c r="A24" s="141" t="s">
        <v>359</v>
      </c>
      <c r="B24" s="8"/>
      <c r="C24" s="8"/>
      <c r="D24" s="8"/>
      <c r="E24" s="116"/>
    </row>
    <row r="25" spans="1:5" ht="14.25">
      <c r="A25" s="141" t="s">
        <v>360</v>
      </c>
      <c r="B25" s="8"/>
      <c r="C25" s="8"/>
      <c r="D25" s="8"/>
      <c r="E25" s="116"/>
    </row>
    <row r="26" spans="1:5" ht="14.25">
      <c r="A26" s="141" t="s">
        <v>361</v>
      </c>
      <c r="B26" s="8"/>
      <c r="C26" s="8"/>
      <c r="D26" s="8"/>
      <c r="E26" s="116"/>
    </row>
    <row r="27" spans="1:5" ht="14.25">
      <c r="A27" s="120" t="s">
        <v>336</v>
      </c>
      <c r="B27" s="8"/>
      <c r="C27" s="8"/>
      <c r="D27" s="8"/>
      <c r="E27" s="116"/>
    </row>
    <row r="28" spans="1:5" ht="14.25">
      <c r="A28" s="141" t="s">
        <v>362</v>
      </c>
      <c r="B28" s="8"/>
      <c r="C28" s="8"/>
      <c r="D28" s="8"/>
      <c r="E28" s="116"/>
    </row>
    <row r="29" spans="1:5" ht="14.25">
      <c r="A29" s="141" t="s">
        <v>360</v>
      </c>
      <c r="B29" s="8"/>
      <c r="C29" s="8"/>
      <c r="D29" s="8"/>
      <c r="E29" s="116"/>
    </row>
    <row r="30" spans="1:5" ht="14.25">
      <c r="A30" s="141" t="s">
        <v>363</v>
      </c>
      <c r="B30" s="8"/>
      <c r="C30" s="8"/>
      <c r="D30" s="8"/>
      <c r="E30" s="116"/>
    </row>
    <row r="31" spans="1:5" ht="15">
      <c r="A31" s="119" t="s">
        <v>556</v>
      </c>
      <c r="B31" s="8"/>
      <c r="C31" s="8"/>
      <c r="D31" s="8"/>
      <c r="E31" s="116"/>
    </row>
    <row r="32" spans="1:5" ht="14.25">
      <c r="A32" s="141" t="s">
        <v>364</v>
      </c>
      <c r="B32" s="8"/>
      <c r="C32" s="8"/>
      <c r="D32" s="8"/>
      <c r="E32" s="116"/>
    </row>
    <row r="33" spans="1:5" ht="14.25">
      <c r="A33" s="141" t="s">
        <v>360</v>
      </c>
      <c r="B33" s="8"/>
      <c r="C33" s="8"/>
      <c r="D33" s="8"/>
      <c r="E33" s="116"/>
    </row>
    <row r="34" spans="1:5" ht="14.25">
      <c r="A34" s="141" t="s">
        <v>365</v>
      </c>
      <c r="B34" s="8"/>
      <c r="C34" s="8"/>
      <c r="D34" s="8"/>
      <c r="E34" s="116"/>
    </row>
    <row r="35" spans="1:5" ht="14.25">
      <c r="A35" s="137" t="s">
        <v>337</v>
      </c>
      <c r="B35" s="8"/>
      <c r="C35" s="8"/>
      <c r="D35" s="8"/>
      <c r="E35" s="116"/>
    </row>
    <row r="36" spans="1:5" ht="14.25">
      <c r="A36" s="141" t="s">
        <v>366</v>
      </c>
      <c r="B36" s="8"/>
      <c r="C36" s="8"/>
      <c r="D36" s="8"/>
      <c r="E36" s="116"/>
    </row>
    <row r="37" spans="1:5" ht="14.25">
      <c r="A37" s="141" t="s">
        <v>367</v>
      </c>
      <c r="B37" s="8"/>
      <c r="C37" s="8"/>
      <c r="D37" s="8"/>
      <c r="E37" s="116"/>
    </row>
    <row r="38" spans="1:5" ht="14.25">
      <c r="A38" s="141" t="s">
        <v>368</v>
      </c>
      <c r="B38" s="8"/>
      <c r="C38" s="8"/>
      <c r="D38" s="8"/>
      <c r="E38" s="116"/>
    </row>
    <row r="39" spans="1:5" ht="14.25">
      <c r="A39" s="141" t="s">
        <v>369</v>
      </c>
      <c r="B39" s="8"/>
      <c r="C39" s="8"/>
      <c r="D39" s="8"/>
      <c r="E39" s="116"/>
    </row>
    <row r="40" spans="1:5" ht="14.25">
      <c r="A40" s="141" t="s">
        <v>370</v>
      </c>
      <c r="B40" s="8"/>
      <c r="C40" s="8"/>
      <c r="D40" s="8"/>
      <c r="E40" s="116"/>
    </row>
    <row r="41" spans="1:5" ht="14.25">
      <c r="A41" s="137" t="s">
        <v>338</v>
      </c>
      <c r="B41" s="8"/>
      <c r="C41" s="8">
        <v>354.83</v>
      </c>
      <c r="D41" s="8"/>
      <c r="E41" s="116">
        <v>114.76</v>
      </c>
    </row>
    <row r="42" spans="1:5" ht="14.25">
      <c r="A42" s="141" t="s">
        <v>371</v>
      </c>
      <c r="B42" s="8"/>
      <c r="C42" s="8">
        <v>164.48</v>
      </c>
      <c r="D42" s="8"/>
      <c r="E42" s="116">
        <v>74.49</v>
      </c>
    </row>
    <row r="43" spans="1:5" ht="14.25">
      <c r="A43" s="141" t="s">
        <v>372</v>
      </c>
      <c r="B43" s="8"/>
      <c r="C43" s="8">
        <v>60.36</v>
      </c>
      <c r="D43" s="8"/>
      <c r="E43" s="116">
        <v>75.63</v>
      </c>
    </row>
    <row r="44" spans="1:5" ht="14.25">
      <c r="A44" s="141" t="s">
        <v>348</v>
      </c>
      <c r="B44" s="8"/>
      <c r="C44" s="8"/>
      <c r="D44" s="8"/>
      <c r="E44" s="116"/>
    </row>
    <row r="45" spans="1:5" ht="14.25">
      <c r="A45" s="141" t="s">
        <v>373</v>
      </c>
      <c r="B45" s="8"/>
      <c r="C45" s="8"/>
      <c r="D45" s="8"/>
      <c r="E45" s="116"/>
    </row>
    <row r="46" spans="1:5" ht="14.25">
      <c r="A46" s="141" t="s">
        <v>374</v>
      </c>
      <c r="B46" s="8"/>
      <c r="C46" s="8">
        <v>129.99</v>
      </c>
      <c r="D46" s="8"/>
      <c r="E46" s="116">
        <v>1515.03</v>
      </c>
    </row>
    <row r="47" spans="1:5" ht="14.25">
      <c r="A47" s="137" t="s">
        <v>339</v>
      </c>
      <c r="B47" s="8"/>
      <c r="C47" s="8"/>
      <c r="D47" s="8"/>
      <c r="E47" s="116"/>
    </row>
    <row r="48" spans="1:5" ht="14.25">
      <c r="A48" s="141" t="s">
        <v>375</v>
      </c>
      <c r="B48" s="8"/>
      <c r="C48" s="8"/>
      <c r="D48" s="8"/>
      <c r="E48" s="116"/>
    </row>
    <row r="49" spans="1:5" ht="14.25">
      <c r="A49" s="141" t="s">
        <v>376</v>
      </c>
      <c r="B49" s="8"/>
      <c r="C49" s="8"/>
      <c r="D49" s="8"/>
      <c r="E49" s="116"/>
    </row>
    <row r="50" spans="1:5" ht="14.25">
      <c r="A50" s="141" t="s">
        <v>377</v>
      </c>
      <c r="B50" s="8"/>
      <c r="C50" s="8"/>
      <c r="D50" s="8"/>
      <c r="E50" s="116"/>
    </row>
    <row r="51" spans="1:5" ht="14.25">
      <c r="A51" s="141" t="s">
        <v>378</v>
      </c>
      <c r="B51" s="8"/>
      <c r="C51" s="8"/>
      <c r="D51" s="8"/>
      <c r="E51" s="116"/>
    </row>
  </sheetData>
  <mergeCells count="1">
    <mergeCell ref="A2:E2"/>
  </mergeCells>
  <conditionalFormatting sqref="A5:A14">
    <cfRule type="expression" priority="1" dxfId="0" stopIfTrue="1">
      <formula>"len($A:$A)=3"</formula>
    </cfRule>
  </conditionalFormatting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scale="85" r:id="rId1"/>
  <headerFooter alignWithMargins="0">
    <oddFooter>&amp;L&amp;C&amp;"宋体,常规"&amp;12附表2-21&amp;R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30.00390625" style="1" customWidth="1"/>
    <col min="2" max="2" width="12.25390625" style="86" customWidth="1"/>
    <col min="3" max="3" width="11.875" style="86" customWidth="1"/>
    <col min="4" max="4" width="11.625" style="86" customWidth="1"/>
    <col min="5" max="5" width="12.625" style="86" customWidth="1"/>
  </cols>
  <sheetData>
    <row r="1" spans="1:2" ht="14.25">
      <c r="A1" s="149" t="s">
        <v>581</v>
      </c>
      <c r="B1" s="85"/>
    </row>
    <row r="2" spans="1:5" ht="24" customHeight="1">
      <c r="A2" s="153" t="s">
        <v>401</v>
      </c>
      <c r="B2" s="154"/>
      <c r="C2" s="154"/>
      <c r="D2" s="154"/>
      <c r="E2" s="154"/>
    </row>
    <row r="3" spans="1:5" ht="14.25">
      <c r="A3" s="4"/>
      <c r="B3" s="85"/>
      <c r="E3" s="43" t="s">
        <v>0</v>
      </c>
    </row>
    <row r="4" spans="1:5" ht="41.25" customHeight="1">
      <c r="A4" s="50" t="s">
        <v>43</v>
      </c>
      <c r="B4" s="97" t="s">
        <v>379</v>
      </c>
      <c r="C4" s="7" t="s">
        <v>380</v>
      </c>
      <c r="D4" s="48" t="s">
        <v>381</v>
      </c>
      <c r="E4" s="48" t="s">
        <v>382</v>
      </c>
    </row>
    <row r="5" spans="1:5" ht="14.25">
      <c r="A5" s="51" t="s">
        <v>44</v>
      </c>
      <c r="B5" s="98">
        <v>128063</v>
      </c>
      <c r="C5" s="8">
        <v>131678</v>
      </c>
      <c r="D5" s="49">
        <f>C5/B5*100</f>
        <v>102.82</v>
      </c>
      <c r="E5" s="91">
        <f>C5/'[3]JB01'!$B$5*100</f>
        <v>107.97</v>
      </c>
    </row>
    <row r="6" spans="1:5" ht="14.25">
      <c r="A6" s="52" t="s">
        <v>45</v>
      </c>
      <c r="B6" s="98">
        <v>18326</v>
      </c>
      <c r="C6" s="8">
        <v>34563</v>
      </c>
      <c r="D6" s="49">
        <f>C6/B6*100</f>
        <v>188.6</v>
      </c>
      <c r="E6" s="91">
        <f>C6/'[3]JB01'!$B$6*100</f>
        <v>198.05</v>
      </c>
    </row>
    <row r="7" spans="1:5" ht="14.25">
      <c r="A7" s="52" t="s">
        <v>46</v>
      </c>
      <c r="B7" s="98">
        <v>30031</v>
      </c>
      <c r="C7" s="8">
        <v>14243</v>
      </c>
      <c r="D7" s="49">
        <f>C7/B7*100</f>
        <v>47.43</v>
      </c>
      <c r="E7" s="91">
        <f>C7/'[3]JB01'!$B$8*100</f>
        <v>49.8</v>
      </c>
    </row>
    <row r="8" spans="1:5" ht="14.25">
      <c r="A8" s="52" t="s">
        <v>47</v>
      </c>
      <c r="B8" s="98">
        <v>33623</v>
      </c>
      <c r="C8" s="8">
        <v>34315</v>
      </c>
      <c r="D8" s="49">
        <f>C8/B8*100</f>
        <v>102.06</v>
      </c>
      <c r="E8" s="91">
        <f>C8/'[3]JB01'!$B$9*100</f>
        <v>107.16</v>
      </c>
    </row>
    <row r="9" spans="1:5" ht="14.25">
      <c r="A9" s="52" t="s">
        <v>48</v>
      </c>
      <c r="B9" s="99"/>
      <c r="C9" s="8">
        <v>0</v>
      </c>
      <c r="D9" s="49"/>
      <c r="E9" s="91"/>
    </row>
    <row r="10" spans="1:5" ht="14.25">
      <c r="A10" s="52" t="s">
        <v>49</v>
      </c>
      <c r="B10" s="98">
        <v>0</v>
      </c>
      <c r="C10" s="8">
        <v>0</v>
      </c>
      <c r="D10" s="49"/>
      <c r="E10" s="91"/>
    </row>
    <row r="11" spans="1:5" ht="14.25">
      <c r="A11" s="52" t="s">
        <v>50</v>
      </c>
      <c r="B11" s="98">
        <v>16</v>
      </c>
      <c r="C11" s="8">
        <v>7</v>
      </c>
      <c r="D11" s="49">
        <f aca="true" t="shared" si="0" ref="D11:D16">C11/B11*100</f>
        <v>43.75</v>
      </c>
      <c r="E11" s="91">
        <f>C11/'[3]JB01'!$B$12*100</f>
        <v>46.67</v>
      </c>
    </row>
    <row r="12" spans="1:5" ht="14.25">
      <c r="A12" s="52" t="s">
        <v>51</v>
      </c>
      <c r="B12" s="98">
        <v>7102</v>
      </c>
      <c r="C12" s="8">
        <v>6924</v>
      </c>
      <c r="D12" s="49">
        <f t="shared" si="0"/>
        <v>97.49</v>
      </c>
      <c r="E12" s="91">
        <f>C12/'[3]JB01'!$B$13*100</f>
        <v>102.37</v>
      </c>
    </row>
    <row r="13" spans="1:5" ht="14.25">
      <c r="A13" s="52" t="s">
        <v>52</v>
      </c>
      <c r="B13" s="98">
        <v>16435</v>
      </c>
      <c r="C13" s="8">
        <v>17782</v>
      </c>
      <c r="D13" s="49">
        <f t="shared" si="0"/>
        <v>108.2</v>
      </c>
      <c r="E13" s="91">
        <f>C13/'[3]JB01'!$B$14*100</f>
        <v>113.61</v>
      </c>
    </row>
    <row r="14" spans="1:5" ht="14.25">
      <c r="A14" s="52" t="s">
        <v>53</v>
      </c>
      <c r="B14" s="98">
        <v>4536</v>
      </c>
      <c r="C14" s="8">
        <v>4611</v>
      </c>
      <c r="D14" s="49">
        <f t="shared" si="0"/>
        <v>101.65</v>
      </c>
      <c r="E14" s="91">
        <f>C14/'[3]JB01'!$B$15*100</f>
        <v>106.74</v>
      </c>
    </row>
    <row r="15" spans="1:5" ht="14.25">
      <c r="A15" s="52" t="s">
        <v>54</v>
      </c>
      <c r="B15" s="98">
        <v>3105</v>
      </c>
      <c r="C15" s="8">
        <v>3153</v>
      </c>
      <c r="D15" s="49">
        <f t="shared" si="0"/>
        <v>101.55</v>
      </c>
      <c r="E15" s="91">
        <f>C15/'[3]JB01'!$B$16*100</f>
        <v>106.63</v>
      </c>
    </row>
    <row r="16" spans="1:5" ht="14.25">
      <c r="A16" s="52" t="s">
        <v>55</v>
      </c>
      <c r="B16" s="98">
        <v>14889</v>
      </c>
      <c r="C16" s="8">
        <v>16080</v>
      </c>
      <c r="D16" s="49">
        <f t="shared" si="0"/>
        <v>108</v>
      </c>
      <c r="E16" s="91">
        <f>C16/'[3]JB01'!$B$17*100</f>
        <v>113.4</v>
      </c>
    </row>
    <row r="17" spans="1:5" ht="14.25">
      <c r="A17" s="52" t="s">
        <v>56</v>
      </c>
      <c r="B17" s="98"/>
      <c r="C17" s="8">
        <v>0</v>
      </c>
      <c r="D17" s="49"/>
      <c r="E17" s="91"/>
    </row>
    <row r="18" spans="1:5" ht="14.25">
      <c r="A18" s="52" t="s">
        <v>57</v>
      </c>
      <c r="B18" s="98">
        <v>0</v>
      </c>
      <c r="C18" s="8">
        <v>0</v>
      </c>
      <c r="D18" s="49"/>
      <c r="E18" s="91"/>
    </row>
    <row r="19" spans="1:5" ht="14.25">
      <c r="A19" s="52" t="s">
        <v>58</v>
      </c>
      <c r="B19" s="98">
        <v>0</v>
      </c>
      <c r="C19" s="8">
        <v>0</v>
      </c>
      <c r="D19" s="49"/>
      <c r="E19" s="91"/>
    </row>
    <row r="20" spans="1:5" ht="14.25">
      <c r="A20" s="52" t="s">
        <v>59</v>
      </c>
      <c r="B20" s="98">
        <v>0</v>
      </c>
      <c r="C20" s="8">
        <v>0</v>
      </c>
      <c r="D20" s="49"/>
      <c r="E20" s="91"/>
    </row>
    <row r="21" spans="1:5" ht="14.25">
      <c r="A21" s="52" t="s">
        <v>60</v>
      </c>
      <c r="B21" s="98">
        <v>0</v>
      </c>
      <c r="C21" s="8">
        <v>0</v>
      </c>
      <c r="D21" s="49"/>
      <c r="E21" s="91"/>
    </row>
    <row r="22" spans="1:5" ht="14.25">
      <c r="A22" s="51" t="s">
        <v>61</v>
      </c>
      <c r="B22" s="98">
        <v>18617</v>
      </c>
      <c r="C22" s="8">
        <v>15761</v>
      </c>
      <c r="D22" s="49">
        <f>C22/B22*100</f>
        <v>84.66</v>
      </c>
      <c r="E22" s="91">
        <f>C22/'[3]JB01'!$B$23*100</f>
        <v>88.89</v>
      </c>
    </row>
    <row r="23" spans="1:5" ht="14.25">
      <c r="A23" s="52" t="s">
        <v>62</v>
      </c>
      <c r="B23" s="98">
        <v>2964</v>
      </c>
      <c r="C23" s="8">
        <v>2941</v>
      </c>
      <c r="D23" s="49">
        <f>C23/B23*100</f>
        <v>99.22</v>
      </c>
      <c r="E23" s="91">
        <f>C23/'[3]JB01'!$B$24*100</f>
        <v>104.14</v>
      </c>
    </row>
    <row r="24" spans="1:5" ht="14.25">
      <c r="A24" s="52" t="s">
        <v>63</v>
      </c>
      <c r="B24" s="98">
        <v>4073</v>
      </c>
      <c r="C24" s="8">
        <v>4591</v>
      </c>
      <c r="D24" s="49">
        <f>C24/B24*100</f>
        <v>112.72</v>
      </c>
      <c r="E24" s="91">
        <f>C24/'[3]JB01'!$B$25*100</f>
        <v>118.36</v>
      </c>
    </row>
    <row r="25" spans="1:5" ht="14.25">
      <c r="A25" s="52" t="s">
        <v>64</v>
      </c>
      <c r="B25" s="98">
        <v>568</v>
      </c>
      <c r="C25" s="8">
        <v>442</v>
      </c>
      <c r="D25" s="49">
        <f>C25/B25*100</f>
        <v>77.82</v>
      </c>
      <c r="E25" s="91">
        <f>C25/'[3]JB01'!$B$26*100</f>
        <v>81.7</v>
      </c>
    </row>
    <row r="26" spans="1:5" ht="14.25">
      <c r="A26" s="52" t="s">
        <v>65</v>
      </c>
      <c r="B26" s="98">
        <v>0</v>
      </c>
      <c r="C26" s="8">
        <v>965</v>
      </c>
      <c r="D26" s="49"/>
      <c r="E26" s="91"/>
    </row>
    <row r="27" spans="1:5" ht="14.25">
      <c r="A27" s="52" t="s">
        <v>66</v>
      </c>
      <c r="B27" s="98">
        <v>10262</v>
      </c>
      <c r="C27" s="8">
        <v>5993</v>
      </c>
      <c r="D27" s="49">
        <f>C27/B27*100</f>
        <v>58.4</v>
      </c>
      <c r="E27" s="91">
        <f>C27/'[3]JB01'!$B$28*100</f>
        <v>61.32</v>
      </c>
    </row>
    <row r="28" spans="1:5" ht="14.25">
      <c r="A28" s="52" t="s">
        <v>67</v>
      </c>
      <c r="B28" s="98">
        <v>0</v>
      </c>
      <c r="C28" s="99"/>
      <c r="D28" s="49"/>
      <c r="E28" s="91"/>
    </row>
    <row r="29" spans="1:5" ht="14.25">
      <c r="A29" s="52" t="s">
        <v>68</v>
      </c>
      <c r="B29" s="98">
        <v>0</v>
      </c>
      <c r="C29" s="8"/>
      <c r="D29" s="49"/>
      <c r="E29" s="91"/>
    </row>
    <row r="30" spans="1:5" ht="14.25">
      <c r="A30" s="52" t="s">
        <v>69</v>
      </c>
      <c r="B30" s="98">
        <v>750</v>
      </c>
      <c r="C30" s="8">
        <v>829</v>
      </c>
      <c r="D30" s="49">
        <f>C30/B30*100</f>
        <v>110.53</v>
      </c>
      <c r="E30" s="91">
        <f>C30/'[3]JB01'!$B$29*100</f>
        <v>116.11</v>
      </c>
    </row>
    <row r="31" spans="1:5" ht="14.25">
      <c r="A31" s="53" t="s">
        <v>70</v>
      </c>
      <c r="B31" s="99">
        <f>SUM(B22,B5)</f>
        <v>146680</v>
      </c>
      <c r="C31" s="99">
        <f>SUM(C22,C5)</f>
        <v>147439</v>
      </c>
      <c r="D31" s="49">
        <f>C31/B31*100</f>
        <v>100.52</v>
      </c>
      <c r="E31" s="91">
        <f>C31/'[3]JB01'!$B$30*100</f>
        <v>105.54</v>
      </c>
    </row>
    <row r="32" spans="1:5" ht="14.25">
      <c r="A32" s="54" t="s">
        <v>71</v>
      </c>
      <c r="B32" s="99"/>
      <c r="C32" s="8"/>
      <c r="D32" s="49"/>
      <c r="E32" s="91"/>
    </row>
    <row r="33" spans="1:5" ht="14.25">
      <c r="A33" s="54" t="s">
        <v>72</v>
      </c>
      <c r="B33" s="99"/>
      <c r="C33" s="44">
        <f>SUM(C34,C38,C39,C40,C41,C42,C43)</f>
        <v>58382</v>
      </c>
      <c r="D33" s="49"/>
      <c r="E33" s="91">
        <v>54.52</v>
      </c>
    </row>
    <row r="34" spans="1:5" ht="14.25">
      <c r="A34" s="55" t="s">
        <v>73</v>
      </c>
      <c r="B34" s="99"/>
      <c r="C34" s="44">
        <f>'[2]L03'!$B$6</f>
        <v>32574</v>
      </c>
      <c r="D34" s="49"/>
      <c r="E34" s="91">
        <f>C34/'[4]L03'!$B$6*100</f>
        <v>109.9</v>
      </c>
    </row>
    <row r="35" spans="1:5" ht="14.25">
      <c r="A35" s="56" t="s">
        <v>74</v>
      </c>
      <c r="B35" s="98"/>
      <c r="C35" s="44">
        <f>'[2]L03'!$B$7</f>
        <v>26</v>
      </c>
      <c r="D35" s="49"/>
      <c r="E35" s="91"/>
    </row>
    <row r="36" spans="1:5" ht="14.25">
      <c r="A36" s="56" t="s">
        <v>75</v>
      </c>
      <c r="B36" s="98"/>
      <c r="C36" s="44">
        <f>'[2]L03'!$B$12</f>
        <v>7014</v>
      </c>
      <c r="D36" s="49"/>
      <c r="E36" s="91">
        <f>C36/'[4]L03'!$B$12*100</f>
        <v>106.73</v>
      </c>
    </row>
    <row r="37" spans="1:5" ht="14.25">
      <c r="A37" s="56" t="s">
        <v>76</v>
      </c>
      <c r="B37" s="98"/>
      <c r="C37" s="44">
        <f>'[2]L03'!$B$31</f>
        <v>25534</v>
      </c>
      <c r="D37" s="49"/>
      <c r="E37" s="91">
        <f>C37/'[4]L03'!$B$31*100</f>
        <v>110.69</v>
      </c>
    </row>
    <row r="38" spans="1:5" ht="14.25">
      <c r="A38" s="57" t="s">
        <v>77</v>
      </c>
      <c r="B38" s="98"/>
      <c r="C38" s="8"/>
      <c r="D38" s="49"/>
      <c r="E38" s="91"/>
    </row>
    <row r="39" spans="1:5" ht="14.25">
      <c r="A39" s="58" t="s">
        <v>78</v>
      </c>
      <c r="B39" s="98"/>
      <c r="C39" s="44">
        <f>'[2]L03'!$B$58</f>
        <v>13069</v>
      </c>
      <c r="D39" s="49"/>
      <c r="E39" s="91">
        <f>C39/'[4]L03'!$B$59*100</f>
        <v>19.2</v>
      </c>
    </row>
    <row r="40" spans="1:5" ht="14.25">
      <c r="A40" s="55" t="s">
        <v>79</v>
      </c>
      <c r="B40" s="98"/>
      <c r="C40" s="44">
        <f>'[2]L03'!$B$79</f>
        <v>12000</v>
      </c>
      <c r="D40" s="49"/>
      <c r="E40" s="91"/>
    </row>
    <row r="41" spans="1:5" ht="14.25">
      <c r="A41" s="58" t="s">
        <v>80</v>
      </c>
      <c r="B41" s="98"/>
      <c r="C41" s="44">
        <f>'[2]L03'!$B$59</f>
        <v>739</v>
      </c>
      <c r="D41" s="49"/>
      <c r="E41" s="91">
        <f>C41/'[4]L03'!$B$61*100</f>
        <v>12.63</v>
      </c>
    </row>
    <row r="42" spans="1:5" ht="14.25">
      <c r="A42" s="59" t="s">
        <v>81</v>
      </c>
      <c r="B42" s="98"/>
      <c r="C42" s="8"/>
      <c r="D42" s="49"/>
      <c r="E42" s="91"/>
    </row>
    <row r="43" spans="1:5" ht="14.25">
      <c r="A43" s="58" t="s">
        <v>82</v>
      </c>
      <c r="B43" s="98"/>
      <c r="C43" s="8"/>
      <c r="D43" s="49"/>
      <c r="E43" s="91"/>
    </row>
    <row r="44" spans="1:5" ht="14.25">
      <c r="A44" s="53" t="s">
        <v>83</v>
      </c>
      <c r="B44" s="98"/>
      <c r="C44" s="44">
        <f>SUM(C32,C33,C5,C22)</f>
        <v>205821</v>
      </c>
      <c r="D44" s="49"/>
      <c r="E44" s="91">
        <f>C44/'[4]L03'!$B$65*100</f>
        <v>83.41</v>
      </c>
    </row>
  </sheetData>
  <mergeCells count="1">
    <mergeCell ref="A2:E2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r:id="rId1"/>
  <headerFooter alignWithMargins="0">
    <oddFooter>&amp;L&amp;C&amp;"宋体,常规"&amp;12附表2-3&amp;R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40.75390625" style="1" customWidth="1"/>
    <col min="2" max="2" width="11.875" style="86" customWidth="1"/>
    <col min="3" max="3" width="11.25390625" style="86" customWidth="1"/>
    <col min="4" max="5" width="12.375" style="100" customWidth="1"/>
  </cols>
  <sheetData>
    <row r="1" spans="1:2" ht="14.25">
      <c r="A1" s="149" t="s">
        <v>580</v>
      </c>
      <c r="B1" s="85"/>
    </row>
    <row r="2" spans="1:5" ht="24" customHeight="1">
      <c r="A2" s="153" t="s">
        <v>402</v>
      </c>
      <c r="B2" s="154"/>
      <c r="C2" s="154"/>
      <c r="D2" s="154"/>
      <c r="E2" s="154"/>
    </row>
    <row r="3" spans="1:5" ht="14.25">
      <c r="A3" s="4"/>
      <c r="B3" s="85"/>
      <c r="E3" s="101" t="s">
        <v>0</v>
      </c>
    </row>
    <row r="4" spans="1:5" ht="47.25" customHeight="1">
      <c r="A4" s="50" t="s">
        <v>1</v>
      </c>
      <c r="B4" s="97" t="s">
        <v>379</v>
      </c>
      <c r="C4" s="7" t="s">
        <v>380</v>
      </c>
      <c r="D4" s="64" t="s">
        <v>381</v>
      </c>
      <c r="E4" s="64" t="s">
        <v>382</v>
      </c>
    </row>
    <row r="5" spans="1:5" ht="14.25">
      <c r="A5" s="62" t="s">
        <v>403</v>
      </c>
      <c r="B5" s="102">
        <v>20162</v>
      </c>
      <c r="C5" s="8">
        <v>19924</v>
      </c>
      <c r="D5" s="65">
        <f>C5/B5*100</f>
        <v>98.82</v>
      </c>
      <c r="E5" s="103">
        <f>C5/'[4]L05'!$W$8*100</f>
        <v>116.1</v>
      </c>
    </row>
    <row r="6" spans="1:5" ht="14.25">
      <c r="A6" s="61" t="s">
        <v>404</v>
      </c>
      <c r="B6" s="102">
        <v>835</v>
      </c>
      <c r="C6" s="8">
        <v>808</v>
      </c>
      <c r="D6" s="65">
        <f aca="true" t="shared" si="0" ref="D6:D44">C6/B6*100</f>
        <v>96.77</v>
      </c>
      <c r="E6" s="103">
        <f>C6/'[4]L05'!$W$9*100</f>
        <v>103.32</v>
      </c>
    </row>
    <row r="7" spans="1:5" ht="14.25">
      <c r="A7" s="61" t="s">
        <v>405</v>
      </c>
      <c r="B7" s="102">
        <v>631</v>
      </c>
      <c r="C7" s="8">
        <v>631</v>
      </c>
      <c r="D7" s="65">
        <f t="shared" si="0"/>
        <v>100</v>
      </c>
      <c r="E7" s="103">
        <f>C7/'[4]L05'!$W$10*100</f>
        <v>103.61</v>
      </c>
    </row>
    <row r="8" spans="1:5" ht="14.25">
      <c r="A8" s="61" t="s">
        <v>406</v>
      </c>
      <c r="B8" s="102">
        <v>7221</v>
      </c>
      <c r="C8" s="8">
        <v>7203</v>
      </c>
      <c r="D8" s="65">
        <f t="shared" si="0"/>
        <v>99.75</v>
      </c>
      <c r="E8" s="103">
        <f>C8/'[4]L05'!$W$11*100</f>
        <v>111.55</v>
      </c>
    </row>
    <row r="9" spans="1:5" ht="14.25">
      <c r="A9" s="61" t="s">
        <v>407</v>
      </c>
      <c r="B9" s="102">
        <v>530</v>
      </c>
      <c r="C9" s="8">
        <v>407</v>
      </c>
      <c r="D9" s="65">
        <f t="shared" si="0"/>
        <v>76.79</v>
      </c>
      <c r="E9" s="103">
        <f>C9/'[4]L05'!$W$12*100</f>
        <v>95.76</v>
      </c>
    </row>
    <row r="10" spans="1:5" ht="14.25">
      <c r="A10" s="61" t="s">
        <v>408</v>
      </c>
      <c r="B10" s="102">
        <v>289</v>
      </c>
      <c r="C10" s="8">
        <v>289</v>
      </c>
      <c r="D10" s="65">
        <f t="shared" si="0"/>
        <v>100</v>
      </c>
      <c r="E10" s="103">
        <f>C10/'[4]L05'!$W$13*100</f>
        <v>111.58</v>
      </c>
    </row>
    <row r="11" spans="1:5" ht="14.25">
      <c r="A11" s="61" t="s">
        <v>409</v>
      </c>
      <c r="B11" s="102">
        <v>951</v>
      </c>
      <c r="C11" s="8">
        <v>948</v>
      </c>
      <c r="D11" s="65">
        <f t="shared" si="0"/>
        <v>99.68</v>
      </c>
      <c r="E11" s="103">
        <f>C11/'[4]L05'!$W$14*100</f>
        <v>144.07</v>
      </c>
    </row>
    <row r="12" spans="1:5" ht="14.25">
      <c r="A12" s="61" t="s">
        <v>410</v>
      </c>
      <c r="B12" s="102">
        <v>1501</v>
      </c>
      <c r="C12" s="8">
        <v>1501</v>
      </c>
      <c r="D12" s="65">
        <f t="shared" si="0"/>
        <v>100</v>
      </c>
      <c r="E12" s="103">
        <f>C12/'[4]L05'!$W$15*100</f>
        <v>105.19</v>
      </c>
    </row>
    <row r="13" spans="1:5" ht="14.25">
      <c r="A13" s="61" t="s">
        <v>411</v>
      </c>
      <c r="B13" s="102">
        <v>209</v>
      </c>
      <c r="C13" s="8">
        <v>201</v>
      </c>
      <c r="D13" s="65">
        <f t="shared" si="0"/>
        <v>96.17</v>
      </c>
      <c r="E13" s="103">
        <f>C13/'[4]L05'!$W$16*100</f>
        <v>99.01</v>
      </c>
    </row>
    <row r="14" spans="1:5" ht="14.25">
      <c r="A14" s="61" t="s">
        <v>412</v>
      </c>
      <c r="B14" s="102">
        <v>226</v>
      </c>
      <c r="C14" s="8">
        <v>226</v>
      </c>
      <c r="D14" s="65">
        <f t="shared" si="0"/>
        <v>100</v>
      </c>
      <c r="E14" s="103">
        <f>C14/'[4]L05'!$W$18*100</f>
        <v>118.32</v>
      </c>
    </row>
    <row r="15" spans="1:5" ht="14.25">
      <c r="A15" s="61" t="s">
        <v>413</v>
      </c>
      <c r="B15" s="102">
        <v>612</v>
      </c>
      <c r="C15" s="8">
        <v>565</v>
      </c>
      <c r="D15" s="65">
        <f t="shared" si="0"/>
        <v>92.32</v>
      </c>
      <c r="E15" s="103">
        <f>C15/'[4]L05'!$W$19*100</f>
        <v>104.24</v>
      </c>
    </row>
    <row r="16" spans="1:5" ht="14.25">
      <c r="A16" s="61" t="s">
        <v>414</v>
      </c>
      <c r="B16" s="102">
        <v>673</v>
      </c>
      <c r="C16" s="8">
        <v>673</v>
      </c>
      <c r="D16" s="65">
        <f t="shared" si="0"/>
        <v>100</v>
      </c>
      <c r="E16" s="103">
        <f>C16/'[4]L05'!$W$20*100</f>
        <v>103.06</v>
      </c>
    </row>
    <row r="17" spans="1:5" ht="14.25">
      <c r="A17" s="61" t="s">
        <v>415</v>
      </c>
      <c r="B17" s="102">
        <v>3081</v>
      </c>
      <c r="C17" s="8">
        <v>3081</v>
      </c>
      <c r="D17" s="65">
        <f t="shared" si="0"/>
        <v>100</v>
      </c>
      <c r="E17" s="103">
        <f>C17/'[4]L05'!$W$22*100</f>
        <v>164.23</v>
      </c>
    </row>
    <row r="18" spans="1:5" ht="14.25">
      <c r="A18" s="61" t="s">
        <v>416</v>
      </c>
      <c r="B18" s="102">
        <v>2</v>
      </c>
      <c r="C18" s="8">
        <v>0</v>
      </c>
      <c r="D18" s="65">
        <f t="shared" si="0"/>
        <v>0</v>
      </c>
      <c r="E18" s="103"/>
    </row>
    <row r="19" spans="1:5" ht="14.25">
      <c r="A19" s="61" t="s">
        <v>417</v>
      </c>
      <c r="B19" s="102">
        <v>146</v>
      </c>
      <c r="C19" s="8">
        <v>145</v>
      </c>
      <c r="D19" s="65">
        <f t="shared" si="0"/>
        <v>99.32</v>
      </c>
      <c r="E19" s="103">
        <f>C19/'[4]L05'!$W$25*100</f>
        <v>101.4</v>
      </c>
    </row>
    <row r="20" spans="1:5" ht="14.25">
      <c r="A20" s="61" t="s">
        <v>418</v>
      </c>
      <c r="B20" s="102">
        <v>86</v>
      </c>
      <c r="C20" s="8">
        <v>86</v>
      </c>
      <c r="D20" s="65">
        <f t="shared" si="0"/>
        <v>100</v>
      </c>
      <c r="E20" s="103">
        <f>C20/'[4]L05'!$W$26*100</f>
        <v>86</v>
      </c>
    </row>
    <row r="21" spans="1:5" ht="14.25">
      <c r="A21" s="61" t="s">
        <v>419</v>
      </c>
      <c r="B21" s="102">
        <v>148</v>
      </c>
      <c r="C21" s="8">
        <v>148</v>
      </c>
      <c r="D21" s="65">
        <f t="shared" si="0"/>
        <v>100</v>
      </c>
      <c r="E21" s="103">
        <f>C21/'[4]L05'!$W$27*100</f>
        <v>100</v>
      </c>
    </row>
    <row r="22" spans="1:5" ht="14.25">
      <c r="A22" s="61" t="s">
        <v>420</v>
      </c>
      <c r="B22" s="102">
        <v>35</v>
      </c>
      <c r="C22" s="8">
        <v>34</v>
      </c>
      <c r="D22" s="65">
        <f t="shared" si="0"/>
        <v>97.14</v>
      </c>
      <c r="E22" s="103">
        <f>C22/'[4]L05'!$W$28*100</f>
        <v>97.14</v>
      </c>
    </row>
    <row r="23" spans="1:5" ht="14.25">
      <c r="A23" s="61" t="s">
        <v>421</v>
      </c>
      <c r="B23" s="102">
        <v>428</v>
      </c>
      <c r="C23" s="8">
        <v>427</v>
      </c>
      <c r="D23" s="65">
        <f t="shared" si="0"/>
        <v>99.77</v>
      </c>
      <c r="E23" s="103">
        <f>C23/'[4]L05'!$W$29*100</f>
        <v>104.4</v>
      </c>
    </row>
    <row r="24" spans="1:5" ht="14.25">
      <c r="A24" s="61" t="s">
        <v>422</v>
      </c>
      <c r="B24" s="102">
        <v>795</v>
      </c>
      <c r="C24" s="8">
        <v>795</v>
      </c>
      <c r="D24" s="65">
        <f t="shared" si="0"/>
        <v>100</v>
      </c>
      <c r="E24" s="103">
        <f>C24/'[4]L05'!$W$30*100</f>
        <v>124.8</v>
      </c>
    </row>
    <row r="25" spans="1:5" ht="14.25">
      <c r="A25" s="61" t="s">
        <v>423</v>
      </c>
      <c r="B25" s="102">
        <v>388</v>
      </c>
      <c r="C25" s="8">
        <v>386</v>
      </c>
      <c r="D25" s="65">
        <f t="shared" si="0"/>
        <v>99.48</v>
      </c>
      <c r="E25" s="103">
        <f>C25/'[4]L05'!$W$31*100</f>
        <v>124.92</v>
      </c>
    </row>
    <row r="26" spans="1:5" ht="14.25">
      <c r="A26" s="61" t="s">
        <v>424</v>
      </c>
      <c r="B26" s="102">
        <v>532</v>
      </c>
      <c r="C26" s="8">
        <v>532</v>
      </c>
      <c r="D26" s="65">
        <f t="shared" si="0"/>
        <v>100</v>
      </c>
      <c r="E26" s="103">
        <f>C26/'[4]L05'!$W$32*100</f>
        <v>116.16</v>
      </c>
    </row>
    <row r="27" spans="1:5" ht="14.25">
      <c r="A27" s="61" t="s">
        <v>425</v>
      </c>
      <c r="B27" s="102">
        <v>156</v>
      </c>
      <c r="C27" s="8">
        <v>156</v>
      </c>
      <c r="D27" s="65">
        <f t="shared" si="0"/>
        <v>100</v>
      </c>
      <c r="E27" s="103">
        <f>C27/'[4]L05'!$W$33*100</f>
        <v>97.5</v>
      </c>
    </row>
    <row r="28" spans="1:5" ht="14.25">
      <c r="A28" s="61" t="s">
        <v>426</v>
      </c>
      <c r="B28" s="102">
        <v>655</v>
      </c>
      <c r="C28" s="8">
        <v>650</v>
      </c>
      <c r="D28" s="65">
        <f t="shared" si="0"/>
        <v>99.24</v>
      </c>
      <c r="E28" s="103">
        <f>C28/'[4]L05'!$W$35*100</f>
        <v>104.84</v>
      </c>
    </row>
    <row r="29" spans="1:5" ht="14.25">
      <c r="A29" s="61" t="s">
        <v>427</v>
      </c>
      <c r="B29" s="102">
        <v>32</v>
      </c>
      <c r="C29" s="8">
        <v>32</v>
      </c>
      <c r="D29" s="65">
        <f t="shared" si="0"/>
        <v>100</v>
      </c>
      <c r="E29" s="103">
        <f>C29/'[4]L05'!$W$36*100</f>
        <v>53.33</v>
      </c>
    </row>
    <row r="30" spans="1:5" ht="14.25">
      <c r="A30" s="62" t="s">
        <v>428</v>
      </c>
      <c r="B30" s="102">
        <v>606</v>
      </c>
      <c r="C30" s="8">
        <v>570</v>
      </c>
      <c r="D30" s="65">
        <f t="shared" si="0"/>
        <v>94.06</v>
      </c>
      <c r="E30" s="103">
        <f>C30/'[4]L05'!$W$46*100</f>
        <v>95.96</v>
      </c>
    </row>
    <row r="31" spans="1:5" ht="14.25">
      <c r="A31" s="61" t="s">
        <v>429</v>
      </c>
      <c r="B31" s="102">
        <v>606</v>
      </c>
      <c r="C31" s="8">
        <v>570</v>
      </c>
      <c r="D31" s="65">
        <f t="shared" si="0"/>
        <v>94.06</v>
      </c>
      <c r="E31" s="103">
        <v>95.96</v>
      </c>
    </row>
    <row r="32" spans="1:5" ht="14.25">
      <c r="A32" s="62" t="s">
        <v>430</v>
      </c>
      <c r="B32" s="102">
        <v>9223</v>
      </c>
      <c r="C32" s="8">
        <v>8504</v>
      </c>
      <c r="D32" s="65">
        <f t="shared" si="0"/>
        <v>92.2</v>
      </c>
      <c r="E32" s="103">
        <f>C32/'[4]L05'!$W$52*100</f>
        <v>131.48</v>
      </c>
    </row>
    <row r="33" spans="1:5" ht="14.25">
      <c r="A33" s="61" t="s">
        <v>431</v>
      </c>
      <c r="B33" s="102">
        <v>207</v>
      </c>
      <c r="C33" s="8">
        <v>207</v>
      </c>
      <c r="D33" s="65">
        <f t="shared" si="0"/>
        <v>100</v>
      </c>
      <c r="E33" s="103">
        <f>C33/'[4]L05'!$W$53*100</f>
        <v>110.7</v>
      </c>
    </row>
    <row r="34" spans="1:5" ht="14.25">
      <c r="A34" s="61" t="s">
        <v>432</v>
      </c>
      <c r="B34" s="102">
        <v>1549</v>
      </c>
      <c r="C34" s="8">
        <v>1542</v>
      </c>
      <c r="D34" s="65">
        <f t="shared" si="0"/>
        <v>99.55</v>
      </c>
      <c r="E34" s="103">
        <f>C34/'[4]L05'!$W$54*100</f>
        <v>171.71</v>
      </c>
    </row>
    <row r="35" spans="1:5" ht="14.25">
      <c r="A35" s="61" t="s">
        <v>433</v>
      </c>
      <c r="B35" s="102">
        <v>5</v>
      </c>
      <c r="C35" s="8">
        <v>5</v>
      </c>
      <c r="D35" s="65">
        <f t="shared" si="0"/>
        <v>100</v>
      </c>
      <c r="E35" s="103">
        <f>C35/'[4]L05'!$W$55*100</f>
        <v>100</v>
      </c>
    </row>
    <row r="36" spans="1:5" ht="14.25">
      <c r="A36" s="61" t="s">
        <v>434</v>
      </c>
      <c r="B36" s="102">
        <v>3207</v>
      </c>
      <c r="C36" s="8">
        <v>2799</v>
      </c>
      <c r="D36" s="65">
        <f t="shared" si="0"/>
        <v>87.28</v>
      </c>
      <c r="E36" s="103">
        <f>C36/'[4]L05'!$W$56*100</f>
        <v>137.34</v>
      </c>
    </row>
    <row r="37" spans="1:5" ht="14.25">
      <c r="A37" s="61" t="s">
        <v>435</v>
      </c>
      <c r="B37" s="102">
        <v>3079</v>
      </c>
      <c r="C37" s="8">
        <v>2834</v>
      </c>
      <c r="D37" s="65">
        <f t="shared" si="0"/>
        <v>92.04</v>
      </c>
      <c r="E37" s="103">
        <f>C37/'[4]L05'!$W$57*100</f>
        <v>125.07</v>
      </c>
    </row>
    <row r="38" spans="1:5" ht="14.25">
      <c r="A38" s="61" t="s">
        <v>436</v>
      </c>
      <c r="B38" s="102">
        <v>1105</v>
      </c>
      <c r="C38" s="8">
        <v>1096</v>
      </c>
      <c r="D38" s="65">
        <f t="shared" si="0"/>
        <v>99.19</v>
      </c>
      <c r="E38" s="103">
        <f>C38/'[4]L05'!$W$58*100</f>
        <v>104.58</v>
      </c>
    </row>
    <row r="39" spans="1:5" ht="14.25">
      <c r="A39" s="61" t="s">
        <v>437</v>
      </c>
      <c r="B39" s="102">
        <v>71</v>
      </c>
      <c r="C39" s="77">
        <v>21</v>
      </c>
      <c r="D39" s="65">
        <f t="shared" si="0"/>
        <v>29.58</v>
      </c>
      <c r="E39" s="103">
        <f>C39/'[4]L05'!$W$63*100</f>
        <v>80.77</v>
      </c>
    </row>
    <row r="40" spans="1:5" ht="14.25">
      <c r="A40" s="62" t="s">
        <v>438</v>
      </c>
      <c r="B40" s="102">
        <v>43525</v>
      </c>
      <c r="C40" s="77">
        <v>36651</v>
      </c>
      <c r="D40" s="65">
        <f t="shared" si="0"/>
        <v>84.21</v>
      </c>
      <c r="E40" s="103">
        <f>C40/'[4]L05'!$W$64*100</f>
        <v>105.68</v>
      </c>
    </row>
    <row r="41" spans="1:5" ht="14.25">
      <c r="A41" s="61" t="s">
        <v>439</v>
      </c>
      <c r="B41" s="102">
        <v>1066</v>
      </c>
      <c r="C41" s="77">
        <v>1060</v>
      </c>
      <c r="D41" s="65">
        <f t="shared" si="0"/>
        <v>99.44</v>
      </c>
      <c r="E41" s="103">
        <f>C41/'[4]L05'!$W$65*100</f>
        <v>202.68</v>
      </c>
    </row>
    <row r="42" spans="1:5" ht="14.25">
      <c r="A42" s="61" t="s">
        <v>440</v>
      </c>
      <c r="B42" s="102">
        <v>32135</v>
      </c>
      <c r="C42" s="77">
        <v>30573</v>
      </c>
      <c r="D42" s="65">
        <f t="shared" si="0"/>
        <v>95.14</v>
      </c>
      <c r="E42" s="103">
        <f>C42/'[4]L05'!$W$66*100</f>
        <v>103.97</v>
      </c>
    </row>
    <row r="43" spans="1:5" ht="14.25">
      <c r="A43" s="61" t="s">
        <v>441</v>
      </c>
      <c r="B43" s="102">
        <v>1334</v>
      </c>
      <c r="C43" s="77">
        <v>1254</v>
      </c>
      <c r="D43" s="65">
        <f t="shared" si="0"/>
        <v>94</v>
      </c>
      <c r="E43" s="103">
        <f>C43/'[4]L05'!$W$67*100</f>
        <v>102.7</v>
      </c>
    </row>
    <row r="44" spans="1:5" ht="14.25">
      <c r="A44" s="61" t="s">
        <v>442</v>
      </c>
      <c r="B44" s="99">
        <v>445</v>
      </c>
      <c r="C44" s="99">
        <v>445</v>
      </c>
      <c r="D44" s="65">
        <f t="shared" si="0"/>
        <v>100</v>
      </c>
      <c r="E44" s="103">
        <f>C44/'[4]L05'!$W$71*100</f>
        <v>92.9</v>
      </c>
    </row>
    <row r="45" spans="1:5" ht="14.25">
      <c r="A45" s="61" t="s">
        <v>443</v>
      </c>
      <c r="B45" s="99">
        <v>673</v>
      </c>
      <c r="C45" s="99">
        <v>673</v>
      </c>
      <c r="D45" s="65">
        <f aca="true" t="shared" si="1" ref="D45:D92">C45/B45*100</f>
        <v>100</v>
      </c>
      <c r="E45" s="103">
        <f>C45/'[4]L05'!$W$72*100</f>
        <v>97.54</v>
      </c>
    </row>
    <row r="46" spans="1:5" ht="14.25">
      <c r="A46" s="61" t="s">
        <v>444</v>
      </c>
      <c r="B46" s="99">
        <v>7376</v>
      </c>
      <c r="C46" s="99">
        <v>2166</v>
      </c>
      <c r="D46" s="65">
        <f t="shared" si="1"/>
        <v>29.37</v>
      </c>
      <c r="E46" s="103">
        <f>C46/'[4]L05'!$W$73*100</f>
        <v>249.83</v>
      </c>
    </row>
    <row r="47" spans="1:5" ht="14.25">
      <c r="A47" s="61" t="s">
        <v>445</v>
      </c>
      <c r="B47" s="99">
        <v>496</v>
      </c>
      <c r="C47" s="99">
        <v>480</v>
      </c>
      <c r="D47" s="65">
        <f t="shared" si="1"/>
        <v>96.77</v>
      </c>
      <c r="E47" s="103">
        <f>C47/'[4]L05'!$W$74*100</f>
        <v>32.09</v>
      </c>
    </row>
    <row r="48" spans="1:5" ht="14.25">
      <c r="A48" s="62" t="s">
        <v>446</v>
      </c>
      <c r="B48" s="99">
        <v>3258</v>
      </c>
      <c r="C48" s="99">
        <v>2950</v>
      </c>
      <c r="D48" s="65">
        <f t="shared" si="1"/>
        <v>90.55</v>
      </c>
      <c r="E48" s="103">
        <f>C48/'[4]L05'!$W$75*100</f>
        <v>122.92</v>
      </c>
    </row>
    <row r="49" spans="1:5" ht="14.25">
      <c r="A49" s="61" t="s">
        <v>447</v>
      </c>
      <c r="B49" s="99">
        <v>617</v>
      </c>
      <c r="C49" s="99">
        <v>617</v>
      </c>
      <c r="D49" s="65">
        <f t="shared" si="1"/>
        <v>100</v>
      </c>
      <c r="E49" s="103">
        <f>C49/'[4]L05'!$W$76*100</f>
        <v>118.2</v>
      </c>
    </row>
    <row r="50" spans="1:5" ht="14.25">
      <c r="A50" s="61" t="s">
        <v>448</v>
      </c>
      <c r="B50" s="99">
        <v>366</v>
      </c>
      <c r="C50" s="99">
        <v>80</v>
      </c>
      <c r="D50" s="65">
        <f t="shared" si="1"/>
        <v>21.86</v>
      </c>
      <c r="E50" s="103">
        <f>C50/'[4]L05'!$W$79*100</f>
        <v>51.95</v>
      </c>
    </row>
    <row r="51" spans="1:5" ht="14.25">
      <c r="A51" s="61" t="s">
        <v>449</v>
      </c>
      <c r="B51" s="99">
        <v>15</v>
      </c>
      <c r="C51" s="99">
        <v>1</v>
      </c>
      <c r="D51" s="65">
        <f t="shared" si="1"/>
        <v>6.67</v>
      </c>
      <c r="E51" s="103"/>
    </row>
    <row r="52" spans="1:5" ht="14.25">
      <c r="A52" s="61" t="s">
        <v>450</v>
      </c>
      <c r="B52" s="99">
        <v>117</v>
      </c>
      <c r="C52" s="99">
        <v>109</v>
      </c>
      <c r="D52" s="65">
        <f t="shared" si="1"/>
        <v>93.16</v>
      </c>
      <c r="E52" s="103">
        <f>C52/'[4]L05'!$W$82*100</f>
        <v>173.02</v>
      </c>
    </row>
    <row r="53" spans="1:5" ht="14.25">
      <c r="A53" s="61" t="s">
        <v>451</v>
      </c>
      <c r="B53" s="99">
        <v>48</v>
      </c>
      <c r="C53" s="99">
        <v>48</v>
      </c>
      <c r="D53" s="65">
        <f t="shared" si="1"/>
        <v>100</v>
      </c>
      <c r="E53" s="103">
        <f>C53/'[4]L05'!$W$82*100</f>
        <v>76.19</v>
      </c>
    </row>
    <row r="54" spans="1:5" ht="14.25">
      <c r="A54" s="61" t="s">
        <v>452</v>
      </c>
      <c r="B54" s="99">
        <v>2095</v>
      </c>
      <c r="C54" s="99">
        <v>2095</v>
      </c>
      <c r="D54" s="65">
        <f t="shared" si="1"/>
        <v>100</v>
      </c>
      <c r="E54" s="103">
        <f>C54/'[4]L05'!$W$85*100</f>
        <v>126.13</v>
      </c>
    </row>
    <row r="55" spans="1:5" ht="14.25">
      <c r="A55" s="62" t="s">
        <v>453</v>
      </c>
      <c r="B55" s="99">
        <v>2758</v>
      </c>
      <c r="C55" s="99">
        <v>2222</v>
      </c>
      <c r="D55" s="65">
        <f t="shared" si="1"/>
        <v>80.57</v>
      </c>
      <c r="E55" s="103">
        <f>C55/'[4]L05'!$W$86*100</f>
        <v>120.5</v>
      </c>
    </row>
    <row r="56" spans="1:5" ht="14.25">
      <c r="A56" s="61" t="s">
        <v>454</v>
      </c>
      <c r="B56" s="99">
        <v>1317</v>
      </c>
      <c r="C56" s="99">
        <v>1183</v>
      </c>
      <c r="D56" s="65">
        <f t="shared" si="1"/>
        <v>89.83</v>
      </c>
      <c r="E56" s="103">
        <f>C56/'[4]L05'!$W$87*100</f>
        <v>117.24</v>
      </c>
    </row>
    <row r="57" spans="1:5" ht="14.25">
      <c r="A57" s="61" t="s">
        <v>455</v>
      </c>
      <c r="B57" s="99">
        <v>365</v>
      </c>
      <c r="C57" s="99">
        <v>240</v>
      </c>
      <c r="D57" s="65">
        <f t="shared" si="1"/>
        <v>65.75</v>
      </c>
      <c r="E57" s="103">
        <f>C57/'[4]L05'!$W$88*100</f>
        <v>324.32</v>
      </c>
    </row>
    <row r="58" spans="1:5" ht="14.25">
      <c r="A58" s="61" t="s">
        <v>456</v>
      </c>
      <c r="B58" s="99">
        <v>562</v>
      </c>
      <c r="C58" s="99">
        <v>422</v>
      </c>
      <c r="D58" s="65">
        <f t="shared" si="1"/>
        <v>75.09</v>
      </c>
      <c r="E58" s="103">
        <f>C58/'[4]L05'!$W$89*100</f>
        <v>188.39</v>
      </c>
    </row>
    <row r="59" spans="1:5" ht="14.25">
      <c r="A59" s="61" t="s">
        <v>457</v>
      </c>
      <c r="B59" s="99">
        <v>295</v>
      </c>
      <c r="C59" s="99">
        <v>295</v>
      </c>
      <c r="D59" s="65">
        <f t="shared" si="1"/>
        <v>100</v>
      </c>
      <c r="E59" s="103"/>
    </row>
    <row r="60" spans="1:5" ht="14.25">
      <c r="A60" s="61" t="s">
        <v>458</v>
      </c>
      <c r="B60" s="99">
        <v>219</v>
      </c>
      <c r="C60" s="99">
        <v>82</v>
      </c>
      <c r="D60" s="65">
        <f t="shared" si="1"/>
        <v>37.44</v>
      </c>
      <c r="E60" s="103">
        <f>C60/'[4]L05'!$W$92*100</f>
        <v>31.3</v>
      </c>
    </row>
    <row r="61" spans="1:5" ht="14.25">
      <c r="A61" s="62" t="s">
        <v>459</v>
      </c>
      <c r="B61" s="99">
        <v>20306</v>
      </c>
      <c r="C61" s="99">
        <v>19153</v>
      </c>
      <c r="D61" s="65">
        <f t="shared" si="1"/>
        <v>94.32</v>
      </c>
      <c r="E61" s="103">
        <f>C61/'[4]L05'!$W$93*100</f>
        <v>130.97</v>
      </c>
    </row>
    <row r="62" spans="1:5" ht="14.25">
      <c r="A62" s="61" t="s">
        <v>460</v>
      </c>
      <c r="B62" s="99">
        <v>531</v>
      </c>
      <c r="C62" s="99">
        <v>522</v>
      </c>
      <c r="D62" s="65">
        <f t="shared" si="1"/>
        <v>98.31</v>
      </c>
      <c r="E62" s="103">
        <f>C62/'[4]L05'!$W$94*100</f>
        <v>112.26</v>
      </c>
    </row>
    <row r="63" spans="1:5" ht="14.25">
      <c r="A63" s="61" t="s">
        <v>461</v>
      </c>
      <c r="B63" s="99">
        <v>5782</v>
      </c>
      <c r="C63" s="99">
        <v>5685</v>
      </c>
      <c r="D63" s="65">
        <f t="shared" si="1"/>
        <v>98.32</v>
      </c>
      <c r="E63" s="103">
        <f>C63/'[4]L05'!$W$95*100</f>
        <v>141.49</v>
      </c>
    </row>
    <row r="64" spans="1:5" ht="14.25">
      <c r="A64" s="61" t="s">
        <v>462</v>
      </c>
      <c r="B64" s="99">
        <v>4181</v>
      </c>
      <c r="C64" s="99">
        <v>4181</v>
      </c>
      <c r="D64" s="65">
        <f t="shared" si="1"/>
        <v>100</v>
      </c>
      <c r="E64" s="103">
        <f>C64/'[4]L05'!$W$96*100</f>
        <v>125.67</v>
      </c>
    </row>
    <row r="65" spans="1:5" ht="14.25">
      <c r="A65" s="61" t="s">
        <v>463</v>
      </c>
      <c r="B65" s="99">
        <v>1805</v>
      </c>
      <c r="C65" s="99">
        <v>1493</v>
      </c>
      <c r="D65" s="65">
        <f t="shared" si="1"/>
        <v>82.71</v>
      </c>
      <c r="E65" s="103">
        <f>C65/'[4]L05'!$W$100*100</f>
        <v>125.57</v>
      </c>
    </row>
    <row r="66" spans="1:5" ht="14.25">
      <c r="A66" s="61" t="s">
        <v>464</v>
      </c>
      <c r="B66" s="99">
        <v>1162</v>
      </c>
      <c r="C66" s="99">
        <v>1011</v>
      </c>
      <c r="D66" s="65">
        <f t="shared" si="1"/>
        <v>87.01</v>
      </c>
      <c r="E66" s="103">
        <f>C66/'[4]L05'!$W$101*100</f>
        <v>82</v>
      </c>
    </row>
    <row r="67" spans="1:5" ht="14.25">
      <c r="A67" s="61" t="s">
        <v>465</v>
      </c>
      <c r="B67" s="99">
        <v>555</v>
      </c>
      <c r="C67" s="99">
        <v>507</v>
      </c>
      <c r="D67" s="65">
        <f t="shared" si="1"/>
        <v>91.35</v>
      </c>
      <c r="E67" s="103">
        <f>C67/'[4]L05'!$W$102*100</f>
        <v>138.9</v>
      </c>
    </row>
    <row r="68" spans="1:5" ht="14.25">
      <c r="A68" s="61" t="s">
        <v>466</v>
      </c>
      <c r="B68" s="99">
        <v>436</v>
      </c>
      <c r="C68" s="99">
        <v>268</v>
      </c>
      <c r="D68" s="65">
        <f t="shared" si="1"/>
        <v>61.47</v>
      </c>
      <c r="E68" s="103">
        <f>C68/'[4]L05'!$W$103*100</f>
        <v>34.49</v>
      </c>
    </row>
    <row r="69" spans="1:5" ht="14.25">
      <c r="A69" s="61" t="s">
        <v>467</v>
      </c>
      <c r="B69" s="99">
        <v>1001</v>
      </c>
      <c r="C69" s="99">
        <v>641</v>
      </c>
      <c r="D69" s="65">
        <f t="shared" si="1"/>
        <v>64.04</v>
      </c>
      <c r="E69" s="103">
        <f>C69/'[4]L05'!$W$104*100</f>
        <v>84.23</v>
      </c>
    </row>
    <row r="70" spans="1:5" ht="14.25">
      <c r="A70" s="61" t="s">
        <v>468</v>
      </c>
      <c r="B70" s="99">
        <v>2632</v>
      </c>
      <c r="C70" s="99">
        <v>2627</v>
      </c>
      <c r="D70" s="65">
        <f t="shared" si="1"/>
        <v>99.81</v>
      </c>
      <c r="E70" s="103">
        <f>C70/'[4]L05'!$W$105*10</f>
        <v>2020.77</v>
      </c>
    </row>
    <row r="71" spans="1:5" ht="14.25">
      <c r="A71" s="61" t="s">
        <v>469</v>
      </c>
      <c r="B71" s="99">
        <v>57</v>
      </c>
      <c r="C71" s="99">
        <v>57</v>
      </c>
      <c r="D71" s="65">
        <f t="shared" si="1"/>
        <v>100</v>
      </c>
      <c r="E71" s="103">
        <f>C71/'[4]L05'!$W$106*100</f>
        <v>162.86</v>
      </c>
    </row>
    <row r="72" spans="1:5" ht="14.25">
      <c r="A72" s="61" t="s">
        <v>470</v>
      </c>
      <c r="B72" s="99">
        <v>1391</v>
      </c>
      <c r="C72" s="99">
        <v>1391</v>
      </c>
      <c r="D72" s="65">
        <f t="shared" si="1"/>
        <v>100</v>
      </c>
      <c r="E72" s="103">
        <f>C72/'[4]L05'!$W$107*100</f>
        <v>92.61</v>
      </c>
    </row>
    <row r="73" spans="1:5" ht="14.25">
      <c r="A73" s="61" t="s">
        <v>471</v>
      </c>
      <c r="B73" s="99">
        <v>31</v>
      </c>
      <c r="C73" s="99">
        <v>31</v>
      </c>
      <c r="D73" s="65">
        <f t="shared" si="1"/>
        <v>100</v>
      </c>
      <c r="E73" s="103">
        <f>C73/'[4]L05'!$W$108*100</f>
        <v>310</v>
      </c>
    </row>
    <row r="74" spans="1:5" ht="14.25">
      <c r="A74" s="61" t="s">
        <v>472</v>
      </c>
      <c r="B74" s="99">
        <v>211</v>
      </c>
      <c r="C74" s="99">
        <v>211</v>
      </c>
      <c r="D74" s="65">
        <f t="shared" si="1"/>
        <v>100</v>
      </c>
      <c r="E74" s="103">
        <f>C74/'[4]L05'!$W$111*100</f>
        <v>82.1</v>
      </c>
    </row>
    <row r="75" spans="1:5" ht="14.25">
      <c r="A75" s="61" t="s">
        <v>473</v>
      </c>
      <c r="B75" s="99">
        <v>531</v>
      </c>
      <c r="C75" s="99">
        <v>528</v>
      </c>
      <c r="D75" s="65">
        <f t="shared" si="1"/>
        <v>99.44</v>
      </c>
      <c r="E75" s="103">
        <f>C75/'[4]L05'!$W$112*100</f>
        <v>82.24</v>
      </c>
    </row>
    <row r="76" spans="1:5" ht="14.25">
      <c r="A76" s="62" t="s">
        <v>474</v>
      </c>
      <c r="B76" s="99">
        <v>18550</v>
      </c>
      <c r="C76" s="99">
        <v>18118</v>
      </c>
      <c r="D76" s="65">
        <f t="shared" si="1"/>
        <v>97.67</v>
      </c>
      <c r="E76" s="103">
        <f>C76/'[4]L05'!$W$113*100</f>
        <v>110.45</v>
      </c>
    </row>
    <row r="77" spans="1:5" ht="14.25">
      <c r="A77" s="61" t="s">
        <v>475</v>
      </c>
      <c r="B77" s="99">
        <v>468</v>
      </c>
      <c r="C77" s="99">
        <v>468</v>
      </c>
      <c r="D77" s="65">
        <f t="shared" si="1"/>
        <v>100</v>
      </c>
      <c r="E77" s="103">
        <f>C77/'[4]L05'!$W$114*100</f>
        <v>84.48</v>
      </c>
    </row>
    <row r="78" spans="1:5" ht="14.25">
      <c r="A78" s="61" t="s">
        <v>476</v>
      </c>
      <c r="B78" s="99">
        <v>3918</v>
      </c>
      <c r="C78" s="99">
        <v>3800</v>
      </c>
      <c r="D78" s="65">
        <f t="shared" si="1"/>
        <v>96.99</v>
      </c>
      <c r="E78" s="103">
        <f>C78/'[4]L05'!$W$116*100</f>
        <v>108.7</v>
      </c>
    </row>
    <row r="79" spans="1:5" ht="14.25">
      <c r="A79" s="61" t="s">
        <v>477</v>
      </c>
      <c r="B79" s="99">
        <v>3317</v>
      </c>
      <c r="C79" s="99">
        <v>3079</v>
      </c>
      <c r="D79" s="65">
        <f t="shared" si="1"/>
        <v>92.82</v>
      </c>
      <c r="E79" s="103">
        <f>C79/'[4]L05'!$W$117*100</f>
        <v>122.96</v>
      </c>
    </row>
    <row r="80" spans="1:5" ht="14.25">
      <c r="A80" s="61" t="s">
        <v>478</v>
      </c>
      <c r="B80" s="99">
        <v>4667</v>
      </c>
      <c r="C80" s="99">
        <v>4645</v>
      </c>
      <c r="D80" s="65">
        <f t="shared" si="1"/>
        <v>99.53</v>
      </c>
      <c r="E80" s="103">
        <f>C80/'[4]L05'!$W$118*100</f>
        <v>108.25</v>
      </c>
    </row>
    <row r="81" spans="1:5" ht="14.25">
      <c r="A81" s="61" t="s">
        <v>479</v>
      </c>
      <c r="B81" s="99">
        <v>27</v>
      </c>
      <c r="C81" s="99">
        <v>15</v>
      </c>
      <c r="D81" s="65">
        <f t="shared" si="1"/>
        <v>55.56</v>
      </c>
      <c r="E81" s="103">
        <f>C81/'[4]L05'!$W$119*100</f>
        <v>83.33</v>
      </c>
    </row>
    <row r="82" spans="1:5" ht="14.25">
      <c r="A82" s="61" t="s">
        <v>480</v>
      </c>
      <c r="B82" s="99">
        <v>5176</v>
      </c>
      <c r="C82" s="99">
        <v>5160</v>
      </c>
      <c r="D82" s="65">
        <f t="shared" si="1"/>
        <v>99.69</v>
      </c>
      <c r="E82" s="103">
        <f>C82/'[4]L05'!$W$120*100</f>
        <v>116.5</v>
      </c>
    </row>
    <row r="83" spans="1:5" ht="14.25">
      <c r="A83" s="61" t="s">
        <v>481</v>
      </c>
      <c r="B83" s="99">
        <v>175</v>
      </c>
      <c r="C83" s="99">
        <v>149</v>
      </c>
      <c r="D83" s="65">
        <f t="shared" si="1"/>
        <v>85.14</v>
      </c>
      <c r="E83" s="103">
        <f>C83/'[4]L05'!$W$121*100</f>
        <v>37.06</v>
      </c>
    </row>
    <row r="84" spans="1:5" ht="14.25">
      <c r="A84" s="61" t="s">
        <v>482</v>
      </c>
      <c r="B84" s="99">
        <v>802</v>
      </c>
      <c r="C84" s="99">
        <v>802</v>
      </c>
      <c r="D84" s="65">
        <f t="shared" si="1"/>
        <v>100</v>
      </c>
      <c r="E84" s="103">
        <f>C84/'[4]L05'!$W$121*100</f>
        <v>199.5</v>
      </c>
    </row>
    <row r="85" spans="1:5" ht="14.25">
      <c r="A85" s="62" t="s">
        <v>483</v>
      </c>
      <c r="B85" s="99">
        <v>4256</v>
      </c>
      <c r="C85" s="99">
        <v>3488</v>
      </c>
      <c r="D85" s="65">
        <f t="shared" si="1"/>
        <v>81.95</v>
      </c>
      <c r="E85" s="103">
        <f>C85/'[4]L05'!$W$123*100</f>
        <v>147.73</v>
      </c>
    </row>
    <row r="86" spans="1:5" ht="14.25">
      <c r="A86" s="61" t="s">
        <v>484</v>
      </c>
      <c r="B86" s="99">
        <v>496</v>
      </c>
      <c r="C86" s="99">
        <v>496</v>
      </c>
      <c r="D86" s="65">
        <f t="shared" si="1"/>
        <v>100</v>
      </c>
      <c r="E86" s="103">
        <f>C86/'[4]L05'!$W$124*100</f>
        <v>111.21</v>
      </c>
    </row>
    <row r="87" spans="1:5" ht="14.25">
      <c r="A87" s="61" t="s">
        <v>485</v>
      </c>
      <c r="B87" s="99">
        <v>85</v>
      </c>
      <c r="C87" s="99">
        <v>85</v>
      </c>
      <c r="D87" s="65">
        <f t="shared" si="1"/>
        <v>100</v>
      </c>
      <c r="E87" s="103">
        <f>C87/'[4]L05'!$W$125*100</f>
        <v>283.33</v>
      </c>
    </row>
    <row r="88" spans="1:5" ht="14.25">
      <c r="A88" s="61" t="s">
        <v>486</v>
      </c>
      <c r="B88" s="99">
        <v>1067</v>
      </c>
      <c r="C88" s="99">
        <v>333</v>
      </c>
      <c r="D88" s="65">
        <f t="shared" si="1"/>
        <v>31.21</v>
      </c>
      <c r="E88" s="103">
        <f>C88/'[4]L05'!$W$126*100</f>
        <v>93.28</v>
      </c>
    </row>
    <row r="89" spans="1:5" ht="14.25">
      <c r="A89" s="61" t="s">
        <v>487</v>
      </c>
      <c r="B89" s="99">
        <v>1053</v>
      </c>
      <c r="C89" s="99">
        <v>322</v>
      </c>
      <c r="D89" s="65">
        <f t="shared" si="1"/>
        <v>30.58</v>
      </c>
      <c r="E89" s="103">
        <f>C89/'[4]L05'!$W$127*100</f>
        <v>90.96</v>
      </c>
    </row>
    <row r="90" spans="1:5" ht="14.25">
      <c r="A90" s="61" t="s">
        <v>488</v>
      </c>
      <c r="B90" s="99">
        <v>9</v>
      </c>
      <c r="C90" s="99">
        <v>9</v>
      </c>
      <c r="D90" s="65">
        <f t="shared" si="1"/>
        <v>100</v>
      </c>
      <c r="E90" s="103">
        <f>C90/'[4]L05'!$W$128*100</f>
        <v>60</v>
      </c>
    </row>
    <row r="91" spans="1:5" ht="14.25">
      <c r="A91" s="61" t="s">
        <v>489</v>
      </c>
      <c r="B91" s="99">
        <v>438</v>
      </c>
      <c r="C91" s="99">
        <v>409</v>
      </c>
      <c r="D91" s="65">
        <f t="shared" si="1"/>
        <v>93.38</v>
      </c>
      <c r="E91" s="103">
        <f>C91/'[4]L05'!$W$134*100</f>
        <v>1278.13</v>
      </c>
    </row>
    <row r="92" spans="1:5" ht="14.25">
      <c r="A92" s="61" t="s">
        <v>490</v>
      </c>
      <c r="B92" s="99">
        <v>2161</v>
      </c>
      <c r="C92" s="99">
        <v>2156</v>
      </c>
      <c r="D92" s="65">
        <f t="shared" si="1"/>
        <v>99.77</v>
      </c>
      <c r="E92" s="103">
        <f>C92/'[4]L05'!$W$135*100</f>
        <v>190.63</v>
      </c>
    </row>
    <row r="93" spans="1:5" ht="14.25">
      <c r="A93" s="62" t="s">
        <v>491</v>
      </c>
      <c r="B93" s="99">
        <v>27768</v>
      </c>
      <c r="C93" s="99">
        <v>26382</v>
      </c>
      <c r="D93" s="65">
        <f aca="true" t="shared" si="2" ref="D93:D120">C93/B93*100</f>
        <v>95.01</v>
      </c>
      <c r="E93" s="103">
        <f>C93/'[4]L05'!$W$141*100</f>
        <v>76.26</v>
      </c>
    </row>
    <row r="94" spans="1:5" ht="14.25">
      <c r="A94" s="61" t="s">
        <v>492</v>
      </c>
      <c r="B94" s="99">
        <v>4627</v>
      </c>
      <c r="C94" s="99">
        <v>4378</v>
      </c>
      <c r="D94" s="65">
        <f t="shared" si="2"/>
        <v>94.62</v>
      </c>
      <c r="E94" s="103">
        <f>C94/'[4]L05'!$W$142*100</f>
        <v>92.3</v>
      </c>
    </row>
    <row r="95" spans="1:5" ht="14.25">
      <c r="A95" s="61" t="s">
        <v>493</v>
      </c>
      <c r="B95" s="99">
        <v>139</v>
      </c>
      <c r="C95" s="99">
        <v>139</v>
      </c>
      <c r="D95" s="65">
        <f t="shared" si="2"/>
        <v>100</v>
      </c>
      <c r="E95" s="103">
        <f>C95/'[4]L05'!$W$143*100</f>
        <v>2.78</v>
      </c>
    </row>
    <row r="96" spans="1:5" ht="14.25">
      <c r="A96" s="61" t="s">
        <v>494</v>
      </c>
      <c r="B96" s="99">
        <v>10590</v>
      </c>
      <c r="C96" s="99">
        <v>10322</v>
      </c>
      <c r="D96" s="65">
        <f t="shared" si="2"/>
        <v>97.47</v>
      </c>
      <c r="E96" s="103">
        <f>C96/'[4]L05'!$W$144*100</f>
        <v>132.33</v>
      </c>
    </row>
    <row r="97" spans="1:5" ht="14.25">
      <c r="A97" s="61" t="s">
        <v>495</v>
      </c>
      <c r="B97" s="99">
        <v>11611</v>
      </c>
      <c r="C97" s="99">
        <v>11010</v>
      </c>
      <c r="D97" s="65">
        <f t="shared" si="2"/>
        <v>94.82</v>
      </c>
      <c r="E97" s="103">
        <f>C97/'[4]L05'!$W$145*100</f>
        <v>88.21</v>
      </c>
    </row>
    <row r="98" spans="1:5" ht="14.25">
      <c r="A98" s="61" t="s">
        <v>496</v>
      </c>
      <c r="B98" s="99">
        <v>801</v>
      </c>
      <c r="C98" s="99">
        <v>533</v>
      </c>
      <c r="D98" s="65">
        <f t="shared" si="2"/>
        <v>66.54</v>
      </c>
      <c r="E98" s="103">
        <f>C98/'[4]L05'!$W$147*100</f>
        <v>11.65</v>
      </c>
    </row>
    <row r="99" spans="1:5" ht="14.25">
      <c r="A99" s="62" t="s">
        <v>497</v>
      </c>
      <c r="B99" s="99">
        <v>2245</v>
      </c>
      <c r="C99" s="99">
        <v>2232</v>
      </c>
      <c r="D99" s="65">
        <f t="shared" si="2"/>
        <v>99.42</v>
      </c>
      <c r="E99" s="103">
        <f>C99/'[4]L05'!$W$148*100</f>
        <v>1246.93</v>
      </c>
    </row>
    <row r="100" spans="1:5" ht="14.25">
      <c r="A100" s="61" t="s">
        <v>498</v>
      </c>
      <c r="B100" s="99">
        <v>156</v>
      </c>
      <c r="C100" s="99">
        <v>156</v>
      </c>
      <c r="D100" s="65">
        <f t="shared" si="2"/>
        <v>100</v>
      </c>
      <c r="E100" s="103">
        <f>C100/'[4]L05'!$W$149*100</f>
        <v>97.5</v>
      </c>
    </row>
    <row r="101" spans="1:5" ht="14.25">
      <c r="A101" s="61" t="s">
        <v>499</v>
      </c>
      <c r="B101" s="99">
        <v>6</v>
      </c>
      <c r="C101" s="99">
        <v>3</v>
      </c>
      <c r="D101" s="65">
        <f t="shared" si="2"/>
        <v>50</v>
      </c>
      <c r="E101" s="103">
        <f>C101/'[4]L05'!$W$150*100</f>
        <v>25</v>
      </c>
    </row>
    <row r="102" spans="1:5" ht="14.25">
      <c r="A102" s="61" t="s">
        <v>500</v>
      </c>
      <c r="B102" s="99">
        <v>2065</v>
      </c>
      <c r="C102" s="99">
        <v>2065</v>
      </c>
      <c r="D102" s="65">
        <f t="shared" si="2"/>
        <v>100</v>
      </c>
      <c r="E102" s="103">
        <f>C102/'[4]L05'!$W$151*100</f>
        <v>29500</v>
      </c>
    </row>
    <row r="103" spans="1:5" ht="14.25">
      <c r="A103" s="61" t="s">
        <v>501</v>
      </c>
      <c r="B103" s="99">
        <v>18</v>
      </c>
      <c r="C103" s="99">
        <v>8</v>
      </c>
      <c r="D103" s="65">
        <f t="shared" si="2"/>
        <v>44.44</v>
      </c>
      <c r="E103" s="103"/>
    </row>
    <row r="104" spans="1:5" ht="14.25">
      <c r="A104" s="62" t="s">
        <v>502</v>
      </c>
      <c r="B104" s="99">
        <v>2</v>
      </c>
      <c r="C104" s="99">
        <v>2</v>
      </c>
      <c r="D104" s="65">
        <f t="shared" si="2"/>
        <v>100</v>
      </c>
      <c r="E104" s="103"/>
    </row>
    <row r="105" spans="1:5" ht="12" customHeight="1">
      <c r="A105" s="61" t="s">
        <v>503</v>
      </c>
      <c r="B105" s="99">
        <v>2</v>
      </c>
      <c r="C105" s="99">
        <v>2</v>
      </c>
      <c r="D105" s="65">
        <f t="shared" si="2"/>
        <v>100</v>
      </c>
      <c r="E105" s="103"/>
    </row>
    <row r="106" spans="1:5" ht="15.75" customHeight="1">
      <c r="A106" s="62" t="s">
        <v>504</v>
      </c>
      <c r="B106" s="99">
        <v>5229</v>
      </c>
      <c r="C106" s="99">
        <v>5043</v>
      </c>
      <c r="D106" s="65">
        <f t="shared" si="2"/>
        <v>96.44</v>
      </c>
      <c r="E106" s="103">
        <f>C106/'[4]L05'!$W$168*100</f>
        <v>164.11</v>
      </c>
    </row>
    <row r="107" spans="1:5" ht="15.75" customHeight="1">
      <c r="A107" s="61" t="s">
        <v>505</v>
      </c>
      <c r="B107" s="99">
        <v>101</v>
      </c>
      <c r="C107" s="99">
        <v>18</v>
      </c>
      <c r="D107" s="65">
        <f t="shared" si="2"/>
        <v>17.82</v>
      </c>
      <c r="E107" s="103"/>
    </row>
    <row r="108" spans="1:5" ht="15.75" customHeight="1">
      <c r="A108" s="61" t="s">
        <v>506</v>
      </c>
      <c r="B108" s="99">
        <v>148</v>
      </c>
      <c r="C108" s="99">
        <v>148</v>
      </c>
      <c r="D108" s="65">
        <f t="shared" si="2"/>
        <v>100</v>
      </c>
      <c r="E108" s="103">
        <f>C108/'[4]L05'!$W$170*100</f>
        <v>65.49</v>
      </c>
    </row>
    <row r="109" spans="1:5" ht="14.25">
      <c r="A109" s="61" t="s">
        <v>507</v>
      </c>
      <c r="B109" s="99">
        <v>269</v>
      </c>
      <c r="C109" s="99">
        <v>254</v>
      </c>
      <c r="D109" s="65">
        <f t="shared" si="2"/>
        <v>94.42</v>
      </c>
      <c r="E109" s="103">
        <f>C109/'[4]L05'!$W$173*100</f>
        <v>130.26</v>
      </c>
    </row>
    <row r="110" spans="1:5" ht="14.25">
      <c r="A110" s="61" t="s">
        <v>508</v>
      </c>
      <c r="B110" s="99">
        <v>4498</v>
      </c>
      <c r="C110" s="99">
        <v>4458</v>
      </c>
      <c r="D110" s="65">
        <f t="shared" si="2"/>
        <v>99.11</v>
      </c>
      <c r="E110" s="103">
        <f>C110/'[4]L05'!$W$175*100</f>
        <v>198.13</v>
      </c>
    </row>
    <row r="111" spans="1:5" ht="14.25">
      <c r="A111" s="61" t="s">
        <v>509</v>
      </c>
      <c r="B111" s="99">
        <v>213</v>
      </c>
      <c r="C111" s="99">
        <v>165</v>
      </c>
      <c r="D111" s="65">
        <f t="shared" si="2"/>
        <v>77.46</v>
      </c>
      <c r="E111" s="103">
        <f>C111/'[4]L05'!$W$176*100</f>
        <v>289.47</v>
      </c>
    </row>
    <row r="112" spans="1:5" ht="14.25">
      <c r="A112" s="62" t="s">
        <v>510</v>
      </c>
      <c r="B112" s="99">
        <v>2005</v>
      </c>
      <c r="C112" s="99">
        <v>1599</v>
      </c>
      <c r="D112" s="65">
        <f t="shared" si="2"/>
        <v>79.75</v>
      </c>
      <c r="E112" s="103">
        <f>C112/'[4]L05'!$W$177*100</f>
        <v>82.64</v>
      </c>
    </row>
    <row r="113" spans="1:5" ht="14.25">
      <c r="A113" s="61" t="s">
        <v>511</v>
      </c>
      <c r="B113" s="99">
        <v>961</v>
      </c>
      <c r="C113" s="99">
        <v>734</v>
      </c>
      <c r="D113" s="65">
        <f t="shared" si="2"/>
        <v>76.38</v>
      </c>
      <c r="E113" s="103">
        <f>C113/'[4]L05'!$W$178*100</f>
        <v>50.21</v>
      </c>
    </row>
    <row r="114" spans="1:5" ht="14.25">
      <c r="A114" s="61" t="s">
        <v>512</v>
      </c>
      <c r="B114" s="99">
        <v>123</v>
      </c>
      <c r="C114" s="99">
        <v>92</v>
      </c>
      <c r="D114" s="65">
        <f t="shared" si="2"/>
        <v>74.8</v>
      </c>
      <c r="E114" s="103">
        <f>C114/'[4]L05'!$W$179*100</f>
        <v>105.75</v>
      </c>
    </row>
    <row r="115" spans="1:5" ht="14.25">
      <c r="A115" s="61" t="s">
        <v>513</v>
      </c>
      <c r="B115" s="99">
        <v>658</v>
      </c>
      <c r="C115" s="99">
        <v>510</v>
      </c>
      <c r="D115" s="65">
        <f t="shared" si="2"/>
        <v>77.51</v>
      </c>
      <c r="E115" s="103">
        <f>C115/'[4]L05'!$W$180*100</f>
        <v>132.12</v>
      </c>
    </row>
    <row r="116" spans="1:5" ht="14.25">
      <c r="A116" s="61" t="s">
        <v>514</v>
      </c>
      <c r="B116" s="99">
        <v>263</v>
      </c>
      <c r="C116" s="99">
        <v>263</v>
      </c>
      <c r="D116" s="65">
        <f t="shared" si="2"/>
        <v>100</v>
      </c>
      <c r="E116" s="103"/>
    </row>
    <row r="117" spans="1:5" ht="14.25">
      <c r="A117" s="62" t="s">
        <v>515</v>
      </c>
      <c r="B117" s="99">
        <v>90</v>
      </c>
      <c r="C117" s="99">
        <v>90</v>
      </c>
      <c r="D117" s="65">
        <f t="shared" si="2"/>
        <v>100</v>
      </c>
      <c r="E117" s="103"/>
    </row>
    <row r="118" spans="1:5" ht="14.25">
      <c r="A118" s="61" t="s">
        <v>516</v>
      </c>
      <c r="B118" s="99">
        <v>90</v>
      </c>
      <c r="C118" s="99">
        <v>90</v>
      </c>
      <c r="D118" s="65">
        <f t="shared" si="2"/>
        <v>100</v>
      </c>
      <c r="E118" s="103"/>
    </row>
    <row r="119" spans="1:5" ht="14.25">
      <c r="A119" s="62" t="s">
        <v>517</v>
      </c>
      <c r="B119" s="99">
        <v>16</v>
      </c>
      <c r="C119" s="99">
        <v>16</v>
      </c>
      <c r="D119" s="65">
        <f t="shared" si="2"/>
        <v>100</v>
      </c>
      <c r="E119" s="103">
        <f>C119/'[4]L05'!$W$198*100</f>
        <v>160</v>
      </c>
    </row>
    <row r="120" spans="1:5" ht="14.25">
      <c r="A120" s="61" t="s">
        <v>518</v>
      </c>
      <c r="B120" s="99">
        <v>6</v>
      </c>
      <c r="C120" s="99">
        <v>6</v>
      </c>
      <c r="D120" s="65">
        <f t="shared" si="2"/>
        <v>100</v>
      </c>
      <c r="E120" s="103"/>
    </row>
    <row r="121" spans="1:5" ht="14.25">
      <c r="A121" s="61" t="s">
        <v>519</v>
      </c>
      <c r="B121" s="99">
        <v>10</v>
      </c>
      <c r="C121" s="99">
        <v>10</v>
      </c>
      <c r="D121" s="65">
        <f aca="true" t="shared" si="3" ref="D121:D130">C121/B121*100</f>
        <v>100</v>
      </c>
      <c r="E121" s="103">
        <f>C121/'[4]L05'!$W$204*100</f>
        <v>200</v>
      </c>
    </row>
    <row r="122" spans="1:5" ht="14.25">
      <c r="A122" s="62" t="s">
        <v>520</v>
      </c>
      <c r="B122" s="99">
        <v>348</v>
      </c>
      <c r="C122" s="99">
        <v>348</v>
      </c>
      <c r="D122" s="65">
        <f t="shared" si="3"/>
        <v>100</v>
      </c>
      <c r="E122" s="103">
        <f>C122/'[4]L05'!$W$207*100</f>
        <v>52.33</v>
      </c>
    </row>
    <row r="123" spans="1:5" ht="14.25">
      <c r="A123" s="61" t="s">
        <v>521</v>
      </c>
      <c r="B123" s="99">
        <v>29</v>
      </c>
      <c r="C123" s="99">
        <v>29</v>
      </c>
      <c r="D123" s="65">
        <f t="shared" si="3"/>
        <v>100</v>
      </c>
      <c r="E123" s="103">
        <f>C123/'[4]L05'!$W$208*100</f>
        <v>362.5</v>
      </c>
    </row>
    <row r="124" spans="1:5" ht="14.25">
      <c r="A124" s="61" t="s">
        <v>522</v>
      </c>
      <c r="B124" s="99">
        <v>319</v>
      </c>
      <c r="C124" s="99">
        <v>319</v>
      </c>
      <c r="D124" s="65">
        <f t="shared" si="3"/>
        <v>100</v>
      </c>
      <c r="E124" s="103">
        <f>C124/'[4]L05'!$W$209*100</f>
        <v>48.55</v>
      </c>
    </row>
    <row r="125" spans="1:5" ht="14.25">
      <c r="A125" s="62" t="s">
        <v>523</v>
      </c>
      <c r="B125" s="99">
        <v>231</v>
      </c>
      <c r="C125" s="99">
        <v>231</v>
      </c>
      <c r="D125" s="65">
        <f t="shared" si="3"/>
        <v>100</v>
      </c>
      <c r="E125" s="103">
        <f>C125/'[4]L05'!$W$218*100</f>
        <v>2.63</v>
      </c>
    </row>
    <row r="126" spans="1:5" ht="14.25">
      <c r="A126" s="61" t="s">
        <v>524</v>
      </c>
      <c r="B126" s="99">
        <v>0</v>
      </c>
      <c r="C126" s="99">
        <v>0</v>
      </c>
      <c r="D126" s="65"/>
      <c r="E126" s="103"/>
    </row>
    <row r="127" spans="1:5" ht="14.25">
      <c r="A127" s="61" t="s">
        <v>525</v>
      </c>
      <c r="B127" s="99">
        <v>231</v>
      </c>
      <c r="C127" s="99">
        <v>231</v>
      </c>
      <c r="D127" s="65">
        <f t="shared" si="3"/>
        <v>100</v>
      </c>
      <c r="E127" s="103">
        <f>C127/'[4]L05'!$W$220*100</f>
        <v>2.63</v>
      </c>
    </row>
    <row r="128" spans="1:5" ht="14.25">
      <c r="A128" s="62" t="s">
        <v>526</v>
      </c>
      <c r="B128" s="99">
        <v>370</v>
      </c>
      <c r="C128" s="99">
        <v>370</v>
      </c>
      <c r="D128" s="65">
        <f t="shared" si="3"/>
        <v>100</v>
      </c>
      <c r="E128" s="103">
        <f>C128/'[4]L05'!$W$221*100</f>
        <v>139.62</v>
      </c>
    </row>
    <row r="129" spans="1:5" ht="14.25">
      <c r="A129" s="61" t="s">
        <v>527</v>
      </c>
      <c r="B129" s="99">
        <v>370</v>
      </c>
      <c r="C129" s="99">
        <v>370</v>
      </c>
      <c r="D129" s="65">
        <f t="shared" si="3"/>
        <v>100</v>
      </c>
      <c r="E129" s="103">
        <f>C129/'[4]L05'!$W$223*100</f>
        <v>139.62</v>
      </c>
    </row>
    <row r="130" spans="1:5" ht="14.25">
      <c r="A130" s="63" t="s">
        <v>528</v>
      </c>
      <c r="B130" s="99">
        <v>160948</v>
      </c>
      <c r="C130" s="99">
        <v>147893</v>
      </c>
      <c r="D130" s="65">
        <f t="shared" si="3"/>
        <v>91.89</v>
      </c>
      <c r="E130" s="103">
        <f>C130/'[4]L05'!$W$7*100</f>
        <v>101.27</v>
      </c>
    </row>
    <row r="131" spans="1:5" ht="14.25">
      <c r="A131" s="12" t="s">
        <v>27</v>
      </c>
      <c r="B131" s="90"/>
      <c r="C131" s="8"/>
      <c r="D131" s="65"/>
      <c r="E131" s="103"/>
    </row>
    <row r="132" spans="1:5" ht="14.25">
      <c r="A132" s="12" t="s">
        <v>28</v>
      </c>
      <c r="B132" s="90"/>
      <c r="C132" s="44">
        <f>SUM(C133,C137,C138,C139,C140,C141,C142,C144,C145,C146,C143)</f>
        <v>57928</v>
      </c>
      <c r="D132" s="65"/>
      <c r="E132" s="104">
        <v>57.51</v>
      </c>
    </row>
    <row r="133" spans="1:5" ht="14.25">
      <c r="A133" s="13" t="s">
        <v>29</v>
      </c>
      <c r="B133" s="90"/>
      <c r="C133" s="8"/>
      <c r="D133" s="65"/>
      <c r="E133" s="103"/>
    </row>
    <row r="134" spans="1:5" ht="14.25">
      <c r="A134" s="13" t="s">
        <v>30</v>
      </c>
      <c r="B134" s="90"/>
      <c r="C134" s="8"/>
      <c r="D134" s="65"/>
      <c r="E134" s="103"/>
    </row>
    <row r="135" spans="1:5" ht="14.25">
      <c r="A135" s="14" t="s">
        <v>31</v>
      </c>
      <c r="B135" s="94"/>
      <c r="C135" s="8"/>
      <c r="D135" s="65"/>
      <c r="E135" s="103"/>
    </row>
    <row r="136" spans="1:5" ht="14.25">
      <c r="A136" s="14" t="s">
        <v>32</v>
      </c>
      <c r="B136" s="90"/>
      <c r="C136" s="8"/>
      <c r="D136" s="65"/>
      <c r="E136" s="103"/>
    </row>
    <row r="137" spans="1:5" ht="14.25">
      <c r="A137" s="13" t="s">
        <v>33</v>
      </c>
      <c r="B137" s="90"/>
      <c r="C137" s="95">
        <f>'[2]L03'!$D$52</f>
        <v>27940</v>
      </c>
      <c r="D137" s="105"/>
      <c r="E137" s="103">
        <f>C137/'[4]L03'!$D$33*100</f>
        <v>75.13</v>
      </c>
    </row>
    <row r="138" spans="1:5" ht="14.25">
      <c r="A138" s="15" t="s">
        <v>34</v>
      </c>
      <c r="B138" s="90"/>
      <c r="C138" s="77"/>
      <c r="D138" s="105"/>
      <c r="E138" s="103"/>
    </row>
    <row r="139" spans="1:5" ht="14.25">
      <c r="A139" s="14" t="s">
        <v>35</v>
      </c>
      <c r="B139" s="90"/>
      <c r="C139" s="77"/>
      <c r="D139" s="105"/>
      <c r="E139" s="103"/>
    </row>
    <row r="140" spans="1:5" ht="14.25">
      <c r="A140" s="13" t="s">
        <v>36</v>
      </c>
      <c r="B140" s="90"/>
      <c r="C140" s="77"/>
      <c r="D140" s="105"/>
      <c r="E140" s="103"/>
    </row>
    <row r="141" spans="1:5" ht="14.25">
      <c r="A141" s="16" t="s">
        <v>37</v>
      </c>
      <c r="B141" s="90"/>
      <c r="C141" s="77"/>
      <c r="D141" s="105"/>
      <c r="E141" s="103"/>
    </row>
    <row r="142" spans="1:5" ht="14.25">
      <c r="A142" s="16" t="s">
        <v>38</v>
      </c>
      <c r="B142" s="90"/>
      <c r="C142" s="77"/>
      <c r="D142" s="105"/>
      <c r="E142" s="103"/>
    </row>
    <row r="143" spans="1:5" ht="14.25">
      <c r="A143" s="60" t="s">
        <v>400</v>
      </c>
      <c r="B143" s="90"/>
      <c r="C143" s="95">
        <f>'[2]L03'!$D$63</f>
        <v>3550</v>
      </c>
      <c r="D143" s="105"/>
      <c r="E143" s="103"/>
    </row>
    <row r="144" spans="1:5" ht="14.25">
      <c r="A144" s="16" t="s">
        <v>39</v>
      </c>
      <c r="B144" s="90"/>
      <c r="C144" s="95">
        <f>'[2]L03'!$D$79</f>
        <v>13366</v>
      </c>
      <c r="D144" s="105"/>
      <c r="E144" s="103">
        <f>C144/'[4]L03'!$D$60*100</f>
        <v>26.75</v>
      </c>
    </row>
    <row r="145" spans="1:5" ht="14.25">
      <c r="A145" s="16" t="s">
        <v>40</v>
      </c>
      <c r="B145" s="90"/>
      <c r="C145" s="95">
        <f>'[2]L03'!$D$59</f>
        <v>17</v>
      </c>
      <c r="D145" s="105"/>
      <c r="E145" s="103">
        <f>C145/'[4]L03'!$D$61*100</f>
        <v>3.37</v>
      </c>
    </row>
    <row r="146" spans="1:5" ht="14.25">
      <c r="A146" s="10" t="s">
        <v>41</v>
      </c>
      <c r="B146" s="90"/>
      <c r="C146" s="95">
        <f>'[2]L03'!$D$87</f>
        <v>13055</v>
      </c>
      <c r="D146" s="105"/>
      <c r="E146" s="103">
        <f>C146/'[4]L03'!$D$62*100</f>
        <v>99.89</v>
      </c>
    </row>
    <row r="147" spans="1:5" ht="14.25">
      <c r="A147" s="11" t="s">
        <v>42</v>
      </c>
      <c r="B147" s="90"/>
      <c r="C147" s="8">
        <f>SUM(C132,C131,C130)</f>
        <v>205821</v>
      </c>
      <c r="D147" s="65"/>
      <c r="E147" s="103">
        <f>C147/'[4]L03'!$D$65*100</f>
        <v>83.41</v>
      </c>
    </row>
  </sheetData>
  <mergeCells count="1">
    <mergeCell ref="A2:E2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scale="92" r:id="rId1"/>
  <headerFooter alignWithMargins="0">
    <oddFooter>&amp;L&amp;C&amp;"宋体,常规"&amp;12附表2-4&amp;R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52.00390625" style="1" customWidth="1"/>
    <col min="2" max="2" width="11.375" style="1" customWidth="1"/>
  </cols>
  <sheetData>
    <row r="1" spans="1:2" ht="21" customHeight="1">
      <c r="A1" s="148" t="s">
        <v>579</v>
      </c>
      <c r="B1" s="19"/>
    </row>
    <row r="2" spans="1:2" ht="39" customHeight="1">
      <c r="A2" s="155" t="s">
        <v>547</v>
      </c>
      <c r="B2" s="156"/>
    </row>
    <row r="3" ht="18.75" customHeight="1">
      <c r="A3" s="19"/>
    </row>
    <row r="4" spans="1:2" ht="28.5" customHeight="1">
      <c r="A4" s="20" t="s">
        <v>84</v>
      </c>
      <c r="B4" s="7" t="s">
        <v>380</v>
      </c>
    </row>
    <row r="5" spans="1:2" ht="14.25">
      <c r="A5" s="21" t="s">
        <v>85</v>
      </c>
      <c r="B5" s="22">
        <v>56115</v>
      </c>
    </row>
    <row r="6" spans="1:2" ht="14.25">
      <c r="A6" s="21" t="s">
        <v>86</v>
      </c>
      <c r="B6" s="22">
        <v>18607</v>
      </c>
    </row>
    <row r="7" spans="1:2" ht="14.25">
      <c r="A7" s="21" t="s">
        <v>87</v>
      </c>
      <c r="B7" s="80">
        <v>35395</v>
      </c>
    </row>
    <row r="8" spans="1:2" ht="14.25">
      <c r="A8" s="21" t="s">
        <v>88</v>
      </c>
      <c r="B8" s="81">
        <v>191</v>
      </c>
    </row>
    <row r="9" spans="1:2" ht="14.25">
      <c r="A9" s="21" t="s">
        <v>89</v>
      </c>
      <c r="B9" s="81">
        <v>22459</v>
      </c>
    </row>
    <row r="10" spans="1:2" ht="14.25">
      <c r="A10" s="21" t="s">
        <v>90</v>
      </c>
      <c r="B10" s="81">
        <v>11550</v>
      </c>
    </row>
    <row r="11" spans="1:2" ht="14.25">
      <c r="A11" s="21" t="s">
        <v>91</v>
      </c>
      <c r="B11" s="81">
        <v>382</v>
      </c>
    </row>
    <row r="12" spans="1:2" ht="14.25">
      <c r="A12" s="21" t="s">
        <v>92</v>
      </c>
      <c r="B12" s="81">
        <v>3194</v>
      </c>
    </row>
    <row r="13" spans="1:2" ht="14.25">
      <c r="A13" s="20" t="s">
        <v>93</v>
      </c>
      <c r="B13" s="82">
        <f>SUM(B5:B12)</f>
        <v>147893</v>
      </c>
    </row>
  </sheetData>
  <mergeCells count="1">
    <mergeCell ref="A2:B2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r:id="rId1"/>
  <headerFooter alignWithMargins="0">
    <oddFooter>&amp;L&amp;C&amp;"宋体,常规"&amp;12附表2-5&amp;R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3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41.625" style="1" customWidth="1"/>
    <col min="2" max="2" width="28.50390625" style="1" customWidth="1"/>
  </cols>
  <sheetData>
    <row r="1" spans="1:2" ht="14.25">
      <c r="A1" s="148" t="s">
        <v>578</v>
      </c>
      <c r="B1" s="19"/>
    </row>
    <row r="2" spans="1:2" ht="30" customHeight="1">
      <c r="A2" s="155" t="s">
        <v>529</v>
      </c>
      <c r="B2" s="156"/>
    </row>
    <row r="3" ht="14.25">
      <c r="A3" s="23"/>
    </row>
    <row r="4" spans="1:2" ht="28.5" customHeight="1">
      <c r="A4" s="24" t="s">
        <v>94</v>
      </c>
      <c r="B4" s="7" t="s">
        <v>380</v>
      </c>
    </row>
    <row r="5" spans="1:2" ht="14.25">
      <c r="A5" s="21" t="s">
        <v>85</v>
      </c>
      <c r="B5" s="25">
        <v>55178</v>
      </c>
    </row>
    <row r="6" spans="1:2" ht="14.25">
      <c r="A6" s="21" t="s">
        <v>95</v>
      </c>
      <c r="B6" s="25">
        <v>11925</v>
      </c>
    </row>
    <row r="7" spans="1:2" ht="14.25">
      <c r="A7" s="21" t="s">
        <v>96</v>
      </c>
      <c r="B7" s="25">
        <v>9452</v>
      </c>
    </row>
    <row r="8" spans="1:2" ht="14.25">
      <c r="A8" s="21" t="s">
        <v>97</v>
      </c>
      <c r="B8" s="25">
        <v>7099</v>
      </c>
    </row>
    <row r="9" spans="1:2" ht="14.25">
      <c r="A9" s="21" t="s">
        <v>98</v>
      </c>
      <c r="B9" s="25">
        <v>4246</v>
      </c>
    </row>
    <row r="10" spans="1:2" ht="14.25">
      <c r="A10" s="21" t="s">
        <v>99</v>
      </c>
      <c r="B10" s="25">
        <v>248</v>
      </c>
    </row>
    <row r="11" spans="1:2" ht="14.25">
      <c r="A11" s="21" t="s">
        <v>100</v>
      </c>
      <c r="B11" s="25">
        <v>6535</v>
      </c>
    </row>
    <row r="12" spans="1:2" ht="14.25">
      <c r="A12" s="83" t="s">
        <v>549</v>
      </c>
      <c r="B12" s="25">
        <v>5243</v>
      </c>
    </row>
    <row r="13" spans="1:2" ht="14.25">
      <c r="A13" s="83" t="s">
        <v>550</v>
      </c>
      <c r="B13" s="25">
        <v>25</v>
      </c>
    </row>
    <row r="14" spans="1:2" ht="14.25">
      <c r="A14" s="21" t="s">
        <v>101</v>
      </c>
      <c r="B14" s="25">
        <v>10405</v>
      </c>
    </row>
    <row r="15" spans="1:2" ht="14.25">
      <c r="A15" s="21" t="s">
        <v>86</v>
      </c>
      <c r="B15" s="38">
        <v>3480</v>
      </c>
    </row>
    <row r="16" spans="1:2" ht="14.25">
      <c r="A16" s="21" t="s">
        <v>102</v>
      </c>
      <c r="B16" s="38">
        <v>293</v>
      </c>
    </row>
    <row r="17" spans="1:2" ht="14.25">
      <c r="A17" s="21" t="s">
        <v>103</v>
      </c>
      <c r="B17" s="84">
        <v>103</v>
      </c>
    </row>
    <row r="18" spans="1:2" ht="14.25">
      <c r="A18" s="21" t="s">
        <v>104</v>
      </c>
      <c r="B18" s="84">
        <v>3</v>
      </c>
    </row>
    <row r="19" spans="1:2" ht="14.25">
      <c r="A19" s="21" t="s">
        <v>105</v>
      </c>
      <c r="B19" s="25">
        <v>9</v>
      </c>
    </row>
    <row r="20" spans="1:2" ht="14.25">
      <c r="A20" s="21" t="s">
        <v>106</v>
      </c>
      <c r="B20" s="25">
        <v>19</v>
      </c>
    </row>
    <row r="21" spans="1:2" ht="14.25">
      <c r="A21" s="21" t="s">
        <v>107</v>
      </c>
      <c r="B21" s="25">
        <v>202</v>
      </c>
    </row>
    <row r="22" spans="1:2" ht="14.25">
      <c r="A22" s="21" t="s">
        <v>108</v>
      </c>
      <c r="B22" s="25">
        <v>131</v>
      </c>
    </row>
    <row r="23" spans="1:2" ht="14.25">
      <c r="A23" s="21" t="s">
        <v>109</v>
      </c>
      <c r="B23" s="25">
        <v>0</v>
      </c>
    </row>
    <row r="24" spans="1:2" ht="14.25">
      <c r="A24" s="21" t="s">
        <v>110</v>
      </c>
      <c r="B24" s="25">
        <v>92</v>
      </c>
    </row>
    <row r="25" spans="1:2" ht="14.25">
      <c r="A25" s="21" t="s">
        <v>111</v>
      </c>
      <c r="B25" s="25">
        <v>27</v>
      </c>
    </row>
    <row r="26" spans="1:2" ht="14.25">
      <c r="A26" s="21" t="s">
        <v>112</v>
      </c>
      <c r="B26" s="25">
        <v>13</v>
      </c>
    </row>
    <row r="27" spans="1:2" ht="14.25">
      <c r="A27" s="21" t="s">
        <v>113</v>
      </c>
      <c r="B27" s="25">
        <v>155</v>
      </c>
    </row>
    <row r="28" spans="1:2" ht="14.25">
      <c r="A28" s="21" t="s">
        <v>114</v>
      </c>
      <c r="B28" s="25">
        <v>182</v>
      </c>
    </row>
    <row r="29" spans="1:2" ht="14.25">
      <c r="A29" s="21" t="s">
        <v>115</v>
      </c>
      <c r="B29" s="25">
        <v>5</v>
      </c>
    </row>
    <row r="30" spans="1:2" ht="14.25">
      <c r="A30" s="21" t="s">
        <v>116</v>
      </c>
      <c r="B30" s="25">
        <v>38</v>
      </c>
    </row>
    <row r="31" spans="1:2" ht="14.25">
      <c r="A31" s="21" t="s">
        <v>117</v>
      </c>
      <c r="B31" s="25">
        <v>0</v>
      </c>
    </row>
    <row r="32" spans="1:2" ht="14.25">
      <c r="A32" s="21" t="s">
        <v>118</v>
      </c>
      <c r="B32" s="25">
        <v>584</v>
      </c>
    </row>
    <row r="33" spans="1:2" ht="14.25">
      <c r="A33" s="21" t="s">
        <v>119</v>
      </c>
      <c r="B33" s="25">
        <v>5</v>
      </c>
    </row>
    <row r="34" spans="1:2" ht="14.25">
      <c r="A34" s="21" t="s">
        <v>120</v>
      </c>
      <c r="B34" s="25">
        <v>0</v>
      </c>
    </row>
    <row r="35" spans="1:2" ht="14.25">
      <c r="A35" s="21" t="s">
        <v>121</v>
      </c>
      <c r="B35" s="25">
        <v>116</v>
      </c>
    </row>
    <row r="36" spans="1:2" ht="14.25">
      <c r="A36" s="21" t="s">
        <v>122</v>
      </c>
      <c r="B36" s="25">
        <v>116</v>
      </c>
    </row>
    <row r="37" spans="1:2" ht="14.25">
      <c r="A37" s="21" t="s">
        <v>123</v>
      </c>
      <c r="B37" s="25">
        <v>345</v>
      </c>
    </row>
    <row r="38" spans="1:2" ht="14.25">
      <c r="A38" s="21" t="s">
        <v>124</v>
      </c>
      <c r="B38" s="25">
        <v>35</v>
      </c>
    </row>
    <row r="39" spans="1:2" ht="14.25">
      <c r="A39" s="21" t="s">
        <v>125</v>
      </c>
      <c r="B39" s="25">
        <v>124</v>
      </c>
    </row>
    <row r="40" spans="1:2" ht="14.25">
      <c r="A40" s="21" t="s">
        <v>126</v>
      </c>
      <c r="B40" s="25">
        <v>78</v>
      </c>
    </row>
    <row r="41" spans="1:2" ht="14.25">
      <c r="A41" s="21" t="s">
        <v>127</v>
      </c>
      <c r="B41" s="25">
        <v>80</v>
      </c>
    </row>
    <row r="42" spans="1:2" ht="14.25">
      <c r="A42" s="21" t="s">
        <v>128</v>
      </c>
      <c r="B42" s="25">
        <v>725</v>
      </c>
    </row>
    <row r="43" spans="1:2" ht="14.25">
      <c r="A43" s="21" t="s">
        <v>87</v>
      </c>
      <c r="B43" s="25">
        <v>13909</v>
      </c>
    </row>
    <row r="44" spans="1:2" ht="14.25">
      <c r="A44" s="21" t="s">
        <v>129</v>
      </c>
      <c r="B44" s="25">
        <v>220</v>
      </c>
    </row>
    <row r="45" spans="1:2" ht="14.25">
      <c r="A45" s="21" t="s">
        <v>130</v>
      </c>
      <c r="B45" s="25">
        <v>0</v>
      </c>
    </row>
    <row r="46" spans="1:2" ht="14.25">
      <c r="A46" s="21" t="s">
        <v>131</v>
      </c>
      <c r="B46" s="25">
        <v>2</v>
      </c>
    </row>
    <row r="47" spans="1:2" ht="14.25">
      <c r="A47" s="21" t="s">
        <v>132</v>
      </c>
      <c r="B47" s="25">
        <v>531</v>
      </c>
    </row>
    <row r="48" spans="1:2" ht="14.25">
      <c r="A48" s="21" t="s">
        <v>133</v>
      </c>
      <c r="B48" s="25">
        <v>477</v>
      </c>
    </row>
    <row r="49" spans="1:2" ht="14.25">
      <c r="A49" s="21" t="s">
        <v>134</v>
      </c>
      <c r="B49" s="25">
        <v>12</v>
      </c>
    </row>
    <row r="50" spans="1:2" ht="14.25">
      <c r="A50" s="21" t="s">
        <v>135</v>
      </c>
      <c r="B50" s="25">
        <v>14</v>
      </c>
    </row>
    <row r="51" spans="1:2" ht="14.25">
      <c r="A51" s="21" t="s">
        <v>136</v>
      </c>
      <c r="B51" s="25">
        <v>6</v>
      </c>
    </row>
    <row r="52" spans="1:2" ht="14.25">
      <c r="A52" s="21" t="s">
        <v>137</v>
      </c>
      <c r="B52" s="25">
        <v>110</v>
      </c>
    </row>
    <row r="53" spans="1:2" ht="14.25">
      <c r="A53" s="21" t="s">
        <v>138</v>
      </c>
      <c r="B53" s="25">
        <v>0</v>
      </c>
    </row>
    <row r="54" spans="1:2" ht="14.25">
      <c r="A54" s="21" t="s">
        <v>139</v>
      </c>
      <c r="B54" s="25">
        <v>4277</v>
      </c>
    </row>
    <row r="55" spans="1:2" ht="14.25">
      <c r="A55" s="21" t="s">
        <v>140</v>
      </c>
      <c r="B55" s="25">
        <v>1107</v>
      </c>
    </row>
    <row r="56" spans="1:2" ht="14.25">
      <c r="A56" s="21" t="s">
        <v>141</v>
      </c>
      <c r="B56" s="25">
        <v>1712</v>
      </c>
    </row>
    <row r="57" spans="1:2" ht="14.25">
      <c r="A57" s="21" t="s">
        <v>142</v>
      </c>
      <c r="B57" s="25">
        <v>5441</v>
      </c>
    </row>
    <row r="58" spans="1:2" ht="14.25">
      <c r="A58" s="21" t="s">
        <v>143</v>
      </c>
      <c r="B58" s="25">
        <v>283</v>
      </c>
    </row>
    <row r="59" spans="1:2" ht="14.25">
      <c r="A59" s="21" t="s">
        <v>144</v>
      </c>
      <c r="B59" s="25">
        <v>0</v>
      </c>
    </row>
    <row r="60" spans="1:2" ht="14.25">
      <c r="A60" s="21" t="s">
        <v>145</v>
      </c>
      <c r="B60" s="25">
        <v>125</v>
      </c>
    </row>
    <row r="61" spans="1:2" ht="14.25">
      <c r="A61" s="21" t="s">
        <v>146</v>
      </c>
      <c r="B61" s="25">
        <v>151</v>
      </c>
    </row>
    <row r="62" spans="1:2" ht="14.25">
      <c r="A62" s="21" t="s">
        <v>147</v>
      </c>
      <c r="B62" s="25">
        <v>0</v>
      </c>
    </row>
    <row r="63" spans="1:2" ht="14.25">
      <c r="A63" s="21" t="s">
        <v>148</v>
      </c>
      <c r="B63" s="25">
        <v>0</v>
      </c>
    </row>
    <row r="64" spans="1:2" ht="14.25">
      <c r="A64" s="21" t="s">
        <v>149</v>
      </c>
      <c r="B64" s="25">
        <v>7</v>
      </c>
    </row>
    <row r="65" spans="1:2" ht="14.25">
      <c r="A65" s="21" t="s">
        <v>150</v>
      </c>
      <c r="B65" s="25"/>
    </row>
    <row r="66" spans="1:2" ht="14.25">
      <c r="A66" s="21" t="s">
        <v>151</v>
      </c>
      <c r="B66" s="25"/>
    </row>
    <row r="67" spans="1:2" ht="14.25">
      <c r="A67" s="21" t="s">
        <v>152</v>
      </c>
      <c r="B67" s="25"/>
    </row>
    <row r="68" spans="1:2" ht="14.25">
      <c r="A68" s="21" t="s">
        <v>153</v>
      </c>
      <c r="B68" s="25"/>
    </row>
    <row r="69" spans="1:2" ht="14.25">
      <c r="A69" s="21" t="s">
        <v>154</v>
      </c>
      <c r="B69" s="25"/>
    </row>
    <row r="70" spans="1:2" ht="14.25">
      <c r="A70" s="21" t="s">
        <v>155</v>
      </c>
      <c r="B70" s="25"/>
    </row>
    <row r="71" spans="1:2" ht="14.25">
      <c r="A71" s="21" t="s">
        <v>156</v>
      </c>
      <c r="B71" s="25"/>
    </row>
    <row r="72" spans="1:2" ht="14.25">
      <c r="A72" s="21" t="s">
        <v>157</v>
      </c>
      <c r="B72" s="25"/>
    </row>
    <row r="73" spans="1:2" ht="14.25">
      <c r="A73" s="21" t="s">
        <v>158</v>
      </c>
      <c r="B73" s="25">
        <v>8</v>
      </c>
    </row>
    <row r="74" spans="1:2" ht="14.25">
      <c r="A74" s="21" t="s">
        <v>159</v>
      </c>
      <c r="B74" s="25"/>
    </row>
    <row r="75" spans="1:2" ht="14.25">
      <c r="A75" s="21" t="s">
        <v>160</v>
      </c>
      <c r="B75" s="25">
        <v>8</v>
      </c>
    </row>
    <row r="76" spans="1:2" ht="14.25">
      <c r="A76" s="21" t="s">
        <v>161</v>
      </c>
      <c r="B76" s="25"/>
    </row>
    <row r="77" spans="1:2" ht="14.25">
      <c r="A77" s="21" t="s">
        <v>162</v>
      </c>
      <c r="B77" s="25"/>
    </row>
    <row r="78" spans="1:2" ht="14.25">
      <c r="A78" s="21" t="s">
        <v>163</v>
      </c>
      <c r="B78" s="25"/>
    </row>
    <row r="79" spans="1:2" ht="14.25">
      <c r="A79" s="21" t="s">
        <v>164</v>
      </c>
      <c r="B79" s="25"/>
    </row>
    <row r="80" spans="1:2" ht="14.25">
      <c r="A80" s="21" t="s">
        <v>165</v>
      </c>
      <c r="B80" s="25"/>
    </row>
    <row r="81" spans="1:2" ht="14.25">
      <c r="A81" s="21" t="s">
        <v>166</v>
      </c>
      <c r="B81" s="25"/>
    </row>
    <row r="82" spans="1:2" ht="14.25">
      <c r="A82" s="21" t="s">
        <v>167</v>
      </c>
      <c r="B82" s="25"/>
    </row>
    <row r="83" spans="1:2" ht="14.25">
      <c r="A83" s="20" t="s">
        <v>168</v>
      </c>
      <c r="B83" s="25">
        <f>SUM(B5,B15,B43,B58,B73,B78,B81)</f>
        <v>72858</v>
      </c>
    </row>
  </sheetData>
  <mergeCells count="1">
    <mergeCell ref="A2:B2"/>
  </mergeCells>
  <printOptions horizontalCentered="1"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r:id="rId1"/>
  <headerFooter alignWithMargins="0">
    <oddFooter>&amp;L&amp;C&amp;"宋体,常规"&amp;12附表2-6&amp;R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workbookViewId="0" topLeftCell="A49">
      <selection activeCell="A65" sqref="A65"/>
    </sheetView>
  </sheetViews>
  <sheetFormatPr defaultColWidth="9.00390625" defaultRowHeight="14.25"/>
  <cols>
    <col min="1" max="1" width="41.375" style="1" customWidth="1"/>
    <col min="2" max="12" width="9.00390625" style="1" customWidth="1"/>
  </cols>
  <sheetData>
    <row r="1" ht="18.75" customHeight="1">
      <c r="A1" s="147" t="s">
        <v>577</v>
      </c>
    </row>
    <row r="2" spans="1:12" ht="28.5" customHeight="1">
      <c r="A2" s="157" t="s">
        <v>530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4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43" t="s">
        <v>386</v>
      </c>
    </row>
    <row r="4" spans="1:12" ht="19.5" customHeight="1">
      <c r="A4" s="6" t="s">
        <v>170</v>
      </c>
      <c r="B4" s="20" t="s">
        <v>171</v>
      </c>
      <c r="C4" s="166" t="s">
        <v>585</v>
      </c>
      <c r="D4" s="166" t="s">
        <v>586</v>
      </c>
      <c r="E4" s="166" t="s">
        <v>587</v>
      </c>
      <c r="F4" s="166" t="s">
        <v>588</v>
      </c>
      <c r="G4" s="166" t="s">
        <v>589</v>
      </c>
      <c r="H4" s="166" t="s">
        <v>590</v>
      </c>
      <c r="I4" s="166" t="s">
        <v>591</v>
      </c>
      <c r="J4" s="166" t="s">
        <v>592</v>
      </c>
      <c r="K4" s="166" t="s">
        <v>593</v>
      </c>
      <c r="L4" s="166" t="s">
        <v>594</v>
      </c>
    </row>
    <row r="5" spans="1:12" ht="14.25">
      <c r="A5" s="29" t="s">
        <v>172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4.25">
      <c r="A6" s="31" t="s">
        <v>173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4.25">
      <c r="A7" s="31" t="s">
        <v>174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4.25">
      <c r="A8" s="31" t="s">
        <v>175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4.25">
      <c r="A9" s="29" t="s">
        <v>176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4.25">
      <c r="A10" s="31" t="s">
        <v>177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4.25">
      <c r="A11" s="31" t="s">
        <v>178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4.25">
      <c r="A12" s="31" t="s">
        <v>179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4.25">
      <c r="A13" s="31" t="s">
        <v>180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4.25">
      <c r="A14" s="31" t="s">
        <v>181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4.25">
      <c r="A15" s="31" t="s">
        <v>182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4.25">
      <c r="A16" s="31" t="s">
        <v>183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4.25">
      <c r="A17" s="31" t="s">
        <v>184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4.25">
      <c r="A18" s="31" t="s">
        <v>185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4.25">
      <c r="A19" s="31" t="s">
        <v>186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4.25">
      <c r="A20" s="31" t="s">
        <v>187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4.25">
      <c r="A21" s="31" t="s">
        <v>188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4.25">
      <c r="A22" s="31" t="s">
        <v>189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4.25">
      <c r="A23" s="31" t="s">
        <v>190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4.25">
      <c r="A24" s="31" t="s">
        <v>191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4.25">
      <c r="A25" s="31" t="s">
        <v>192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4.25">
      <c r="A26" s="29" t="s">
        <v>193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4.25">
      <c r="A27" s="31" t="s">
        <v>194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4.25">
      <c r="A28" s="31" t="s">
        <v>195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4.25">
      <c r="A29" s="31" t="s">
        <v>196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4.25">
      <c r="A30" s="31" t="s">
        <v>195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4.25">
      <c r="A31" s="31" t="s">
        <v>197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4.25">
      <c r="A32" s="31" t="s">
        <v>195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4.25">
      <c r="A33" s="31" t="s">
        <v>198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4.25">
      <c r="A34" s="31" t="s">
        <v>195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4.25">
      <c r="A35" s="31" t="s">
        <v>199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4.25">
      <c r="A36" s="31" t="s">
        <v>195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4.25">
      <c r="A37" s="31" t="s">
        <v>200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4.25">
      <c r="A38" s="31" t="s">
        <v>195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4.25">
      <c r="A39" s="31" t="s">
        <v>201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4.25">
      <c r="A40" s="31" t="s">
        <v>195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4.25">
      <c r="A41" s="31" t="s">
        <v>202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4.25">
      <c r="A42" s="31" t="s">
        <v>195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4.25">
      <c r="A43" s="31" t="s">
        <v>203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4.25">
      <c r="A44" s="31" t="s">
        <v>195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4.25">
      <c r="A45" s="31" t="s">
        <v>204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4.25">
      <c r="A46" s="31" t="s">
        <v>195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4.25">
      <c r="A47" s="31" t="s">
        <v>205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4.25">
      <c r="A48" s="31" t="s">
        <v>195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4.25">
      <c r="A49" s="31" t="s">
        <v>206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4.25">
      <c r="A50" s="31" t="s">
        <v>195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4.25">
      <c r="A51" s="31" t="s">
        <v>207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4.25">
      <c r="A52" s="31" t="s">
        <v>195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4.25">
      <c r="A53" s="31" t="s">
        <v>208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14.25">
      <c r="A54" s="31" t="s">
        <v>195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4.25">
      <c r="A55" s="31" t="s">
        <v>209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14.25">
      <c r="A56" s="31" t="s">
        <v>195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14.25">
      <c r="A57" s="31" t="s">
        <v>210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4.25">
      <c r="A58" s="31" t="s">
        <v>195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4.25">
      <c r="A59" s="31" t="s">
        <v>211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4.25">
      <c r="A60" s="31" t="s">
        <v>195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4.25">
      <c r="A61" s="31" t="s">
        <v>212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4.25">
      <c r="A62" s="31" t="s">
        <v>195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14.25">
      <c r="A63" s="31" t="s">
        <v>213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14.25">
      <c r="A64" s="15" t="s">
        <v>387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ht="14.25">
      <c r="A65" s="66" t="s">
        <v>562</v>
      </c>
    </row>
  </sheetData>
  <mergeCells count="1">
    <mergeCell ref="A2:L2"/>
  </mergeCells>
  <printOptions horizontalCentered="1"/>
  <pageMargins left="0.7082447761625756" right="0.7082447761625756" top="0.747823152016467" bottom="0.747823152016467" header="0.31523838287263406" footer="0.31523838287263406"/>
  <pageSetup horizontalDpi="600" verticalDpi="600" orientation="landscape" paperSize="9" r:id="rId1"/>
  <headerFooter alignWithMargins="0">
    <oddFooter>&amp;L&amp;C&amp;"宋体,常规"&amp;12附表2-7&amp;R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33.125" style="1" customWidth="1"/>
    <col min="2" max="2" width="14.50390625" style="1" customWidth="1"/>
    <col min="3" max="3" width="14.375" style="1" customWidth="1"/>
    <col min="4" max="4" width="13.625" style="68" customWidth="1"/>
  </cols>
  <sheetData>
    <row r="1" ht="23.25" customHeight="1">
      <c r="A1" s="147" t="s">
        <v>576</v>
      </c>
    </row>
    <row r="2" spans="1:4" ht="21.75" customHeight="1">
      <c r="A2" s="159" t="s">
        <v>548</v>
      </c>
      <c r="B2" s="159"/>
      <c r="C2" s="159"/>
      <c r="D2" s="159"/>
    </row>
    <row r="3" spans="1:4" ht="14.25">
      <c r="A3" s="160" t="s">
        <v>214</v>
      </c>
      <c r="B3" s="160"/>
      <c r="C3" s="160"/>
      <c r="D3" s="160"/>
    </row>
    <row r="4" spans="1:4" ht="28.5" customHeight="1">
      <c r="A4" s="11" t="s">
        <v>215</v>
      </c>
      <c r="B4" s="6" t="s">
        <v>388</v>
      </c>
      <c r="C4" s="7" t="s">
        <v>389</v>
      </c>
      <c r="D4" s="70" t="s">
        <v>382</v>
      </c>
    </row>
    <row r="5" spans="1:4" ht="30" customHeight="1">
      <c r="A5" s="32" t="s">
        <v>216</v>
      </c>
      <c r="B5" s="77">
        <f>SUM(B6:B8)</f>
        <v>623.15</v>
      </c>
      <c r="C5" s="77">
        <f>SUM(C6:C8)</f>
        <v>618.74</v>
      </c>
      <c r="D5" s="78">
        <f aca="true" t="shared" si="0" ref="D5:D10">B5/C5*100</f>
        <v>100.71</v>
      </c>
    </row>
    <row r="6" spans="1:4" ht="30" customHeight="1">
      <c r="A6" s="30" t="s">
        <v>217</v>
      </c>
      <c r="B6" s="77">
        <v>34.53</v>
      </c>
      <c r="C6" s="78">
        <v>24.23</v>
      </c>
      <c r="D6" s="78">
        <f t="shared" si="0"/>
        <v>142.51</v>
      </c>
    </row>
    <row r="7" spans="1:4" ht="30" customHeight="1">
      <c r="A7" s="30" t="s">
        <v>218</v>
      </c>
      <c r="B7" s="77">
        <v>11.94</v>
      </c>
      <c r="C7" s="78">
        <v>10.93</v>
      </c>
      <c r="D7" s="78">
        <f t="shared" si="0"/>
        <v>109.24</v>
      </c>
    </row>
    <row r="8" spans="1:4" ht="30" customHeight="1">
      <c r="A8" s="30" t="s">
        <v>219</v>
      </c>
      <c r="B8" s="77">
        <f>SUM(B9:B10)</f>
        <v>576.68</v>
      </c>
      <c r="C8" s="77">
        <f>SUM(C9:C10)</f>
        <v>583.58</v>
      </c>
      <c r="D8" s="78">
        <f t="shared" si="0"/>
        <v>98.82</v>
      </c>
    </row>
    <row r="9" spans="1:4" ht="30" customHeight="1">
      <c r="A9" s="33" t="s">
        <v>220</v>
      </c>
      <c r="B9" s="8">
        <v>425.48</v>
      </c>
      <c r="C9" s="78">
        <v>528.79</v>
      </c>
      <c r="D9" s="78">
        <f t="shared" si="0"/>
        <v>80.46</v>
      </c>
    </row>
    <row r="10" spans="1:4" ht="30" customHeight="1">
      <c r="A10" s="33" t="s">
        <v>221</v>
      </c>
      <c r="B10" s="8">
        <v>151.2</v>
      </c>
      <c r="C10" s="79">
        <v>54.79</v>
      </c>
      <c r="D10" s="78">
        <f t="shared" si="0"/>
        <v>275.96</v>
      </c>
    </row>
    <row r="12" ht="14.25">
      <c r="A12" s="1" t="s">
        <v>390</v>
      </c>
    </row>
    <row r="13" spans="1:4" ht="108" customHeight="1">
      <c r="A13" s="161" t="s">
        <v>391</v>
      </c>
      <c r="B13" s="161"/>
      <c r="C13" s="161"/>
      <c r="D13" s="161"/>
    </row>
    <row r="14" spans="1:4" ht="101.25" customHeight="1">
      <c r="A14" s="161" t="s">
        <v>392</v>
      </c>
      <c r="B14" s="161"/>
      <c r="C14" s="161"/>
      <c r="D14" s="161"/>
    </row>
  </sheetData>
  <mergeCells count="4">
    <mergeCell ref="A2:D2"/>
    <mergeCell ref="A3:D3"/>
    <mergeCell ref="A13:D13"/>
    <mergeCell ref="A14:D14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r:id="rId1"/>
  <headerFooter alignWithMargins="0">
    <oddFooter>&amp;L&amp;C&amp;"宋体,常规"&amp;12附表2-8&amp;R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1">
      <selection activeCell="E34" sqref="E34"/>
    </sheetView>
  </sheetViews>
  <sheetFormatPr defaultColWidth="9.00390625" defaultRowHeight="14.25"/>
  <cols>
    <col min="1" max="1" width="39.00390625" style="1" customWidth="1"/>
    <col min="2" max="2" width="10.625" style="1" customWidth="1"/>
    <col min="3" max="3" width="10.25390625" style="1" customWidth="1"/>
    <col min="4" max="4" width="12.875" style="1" customWidth="1"/>
    <col min="5" max="5" width="12.75390625" style="68" customWidth="1"/>
  </cols>
  <sheetData>
    <row r="1" ht="14.25">
      <c r="A1" s="147" t="s">
        <v>575</v>
      </c>
    </row>
    <row r="2" spans="1:5" ht="21" customHeight="1">
      <c r="A2" s="162" t="s">
        <v>531</v>
      </c>
      <c r="B2" s="163"/>
      <c r="C2" s="163"/>
      <c r="D2" s="163"/>
      <c r="E2" s="163"/>
    </row>
    <row r="3" spans="1:5" ht="14.25">
      <c r="A3" s="26"/>
      <c r="B3" s="3"/>
      <c r="E3" s="69" t="s">
        <v>0</v>
      </c>
    </row>
    <row r="4" spans="1:5" ht="46.5" customHeight="1">
      <c r="A4" s="20" t="s">
        <v>222</v>
      </c>
      <c r="B4" s="6" t="s">
        <v>379</v>
      </c>
      <c r="C4" s="7" t="s">
        <v>380</v>
      </c>
      <c r="D4" s="7" t="s">
        <v>381</v>
      </c>
      <c r="E4" s="70" t="s">
        <v>382</v>
      </c>
    </row>
    <row r="5" spans="1:5" ht="25.5" customHeight="1">
      <c r="A5" s="9" t="s">
        <v>223</v>
      </c>
      <c r="B5" s="34"/>
      <c r="C5" s="34"/>
      <c r="D5" s="34"/>
      <c r="E5" s="71"/>
    </row>
    <row r="6" spans="1:5" ht="25.5" customHeight="1">
      <c r="A6" s="9" t="s">
        <v>224</v>
      </c>
      <c r="B6" s="34"/>
      <c r="C6" s="34"/>
      <c r="D6" s="34"/>
      <c r="E6" s="71"/>
    </row>
    <row r="7" spans="1:5" ht="25.5" customHeight="1">
      <c r="A7" s="9" t="s">
        <v>225</v>
      </c>
      <c r="B7" s="34"/>
      <c r="C7" s="34"/>
      <c r="D7" s="34"/>
      <c r="E7" s="71"/>
    </row>
    <row r="8" spans="1:5" ht="25.5" customHeight="1">
      <c r="A8" s="9" t="s">
        <v>226</v>
      </c>
      <c r="B8" s="34"/>
      <c r="C8" s="34"/>
      <c r="D8" s="34"/>
      <c r="E8" s="71"/>
    </row>
    <row r="9" spans="1:5" ht="25.5" customHeight="1">
      <c r="A9" s="9" t="s">
        <v>227</v>
      </c>
      <c r="B9" s="18"/>
      <c r="C9" s="18"/>
      <c r="D9" s="18"/>
      <c r="E9" s="71"/>
    </row>
    <row r="10" spans="1:5" ht="25.5" customHeight="1">
      <c r="A10" s="9" t="s">
        <v>228</v>
      </c>
      <c r="B10" s="18"/>
      <c r="C10" s="18"/>
      <c r="D10" s="18"/>
      <c r="E10" s="71"/>
    </row>
    <row r="11" spans="1:5" ht="25.5" customHeight="1">
      <c r="A11" s="9" t="s">
        <v>229</v>
      </c>
      <c r="B11" s="18"/>
      <c r="C11" s="18"/>
      <c r="D11" s="18"/>
      <c r="E11" s="71"/>
    </row>
    <row r="12" spans="1:5" ht="25.5" customHeight="1">
      <c r="A12" s="9" t="s">
        <v>230</v>
      </c>
      <c r="B12" s="18"/>
      <c r="C12" s="18"/>
      <c r="D12" s="18"/>
      <c r="E12" s="71"/>
    </row>
    <row r="13" spans="1:5" ht="25.5" customHeight="1">
      <c r="A13" s="9" t="s">
        <v>231</v>
      </c>
      <c r="B13" s="18"/>
      <c r="C13" s="18"/>
      <c r="D13" s="18"/>
      <c r="E13" s="71"/>
    </row>
    <row r="14" spans="1:5" ht="25.5" customHeight="1">
      <c r="A14" s="9" t="s">
        <v>232</v>
      </c>
      <c r="B14" s="18"/>
      <c r="C14" s="18"/>
      <c r="D14" s="18"/>
      <c r="E14" s="71"/>
    </row>
    <row r="15" spans="1:5" ht="25.5" customHeight="1">
      <c r="A15" s="9" t="s">
        <v>233</v>
      </c>
      <c r="B15" s="18"/>
      <c r="C15" s="18"/>
      <c r="D15" s="18"/>
      <c r="E15" s="71"/>
    </row>
    <row r="16" spans="1:5" ht="25.5" customHeight="1">
      <c r="A16" s="9" t="s">
        <v>234</v>
      </c>
      <c r="B16" s="18"/>
      <c r="C16" s="18"/>
      <c r="D16" s="18"/>
      <c r="E16" s="71"/>
    </row>
    <row r="17" spans="1:5" ht="25.5" customHeight="1">
      <c r="A17" s="9" t="s">
        <v>235</v>
      </c>
      <c r="B17" s="18"/>
      <c r="C17" s="18"/>
      <c r="D17" s="18"/>
      <c r="E17" s="71"/>
    </row>
    <row r="18" spans="1:5" ht="25.5" customHeight="1">
      <c r="A18" s="9" t="s">
        <v>236</v>
      </c>
      <c r="B18" s="18"/>
      <c r="C18" s="18"/>
      <c r="D18" s="18"/>
      <c r="E18" s="71"/>
    </row>
    <row r="19" spans="1:5" ht="25.5" customHeight="1">
      <c r="A19" s="20" t="s">
        <v>237</v>
      </c>
      <c r="B19" s="18"/>
      <c r="C19" s="18"/>
      <c r="D19" s="18"/>
      <c r="E19" s="71"/>
    </row>
    <row r="20" spans="1:5" ht="25.5" customHeight="1">
      <c r="A20" s="17" t="s">
        <v>238</v>
      </c>
      <c r="B20" s="18"/>
      <c r="C20" s="18"/>
      <c r="D20" s="18"/>
      <c r="E20" s="71"/>
    </row>
    <row r="21" spans="1:5" ht="25.5" customHeight="1">
      <c r="A21" s="17" t="s">
        <v>239</v>
      </c>
      <c r="B21" s="18"/>
      <c r="C21" s="18">
        <f>SUM(C22:C26)</f>
        <v>10513</v>
      </c>
      <c r="D21" s="18"/>
      <c r="E21" s="71">
        <v>131.71</v>
      </c>
    </row>
    <row r="22" spans="1:5" ht="25.5" customHeight="1">
      <c r="A22" s="21" t="s">
        <v>240</v>
      </c>
      <c r="B22" s="18"/>
      <c r="C22" s="18"/>
      <c r="D22" s="18"/>
      <c r="E22" s="71"/>
    </row>
    <row r="23" spans="1:5" ht="25.5" customHeight="1">
      <c r="A23" s="21" t="s">
        <v>241</v>
      </c>
      <c r="B23" s="18"/>
      <c r="C23" s="67">
        <f>'[2]L07'!$B$6</f>
        <v>7604</v>
      </c>
      <c r="D23" s="18"/>
      <c r="E23" s="71">
        <f>C23/'[4]L07'!$B$6*100</f>
        <v>528.79</v>
      </c>
    </row>
    <row r="24" spans="1:5" ht="25.5" customHeight="1">
      <c r="A24" s="21" t="s">
        <v>242</v>
      </c>
      <c r="B24" s="18"/>
      <c r="C24" s="67">
        <f>'[2]L07'!$B$9</f>
        <v>2892</v>
      </c>
      <c r="D24" s="18"/>
      <c r="E24" s="71">
        <f>C24/'[4]L07'!$B$15*100</f>
        <v>52.24</v>
      </c>
    </row>
    <row r="25" spans="1:5" ht="25.5" customHeight="1">
      <c r="A25" s="18" t="s">
        <v>243</v>
      </c>
      <c r="B25" s="18"/>
      <c r="C25" s="67">
        <f>'[2]L07'!$B$10</f>
        <v>17</v>
      </c>
      <c r="D25" s="18"/>
      <c r="E25" s="71">
        <f>C25/'[4]L07'!$B$16*100</f>
        <v>3.37</v>
      </c>
    </row>
    <row r="26" spans="1:5" ht="25.5" customHeight="1">
      <c r="A26" s="18" t="s">
        <v>244</v>
      </c>
      <c r="B26" s="18"/>
      <c r="C26" s="18"/>
      <c r="D26" s="18"/>
      <c r="E26" s="71"/>
    </row>
    <row r="27" spans="1:5" ht="25.5" customHeight="1">
      <c r="A27" s="20" t="s">
        <v>245</v>
      </c>
      <c r="B27" s="18"/>
      <c r="C27" s="18">
        <f>SUM(C21,C20,C19)</f>
        <v>10513</v>
      </c>
      <c r="D27" s="18"/>
      <c r="E27" s="71">
        <f>C27/'[4]L07'!$B$20*100</f>
        <v>130.82</v>
      </c>
    </row>
  </sheetData>
  <mergeCells count="1">
    <mergeCell ref="A2:E2"/>
  </mergeCell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scale="96" r:id="rId1"/>
  <headerFooter alignWithMargins="0">
    <oddFooter>&amp;L&amp;C&amp;"宋体,常规"&amp;12附表2-9&amp;R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微软用户</cp:lastModifiedBy>
  <cp:lastPrinted>2017-06-22T02:39:20Z</cp:lastPrinted>
  <dcterms:created xsi:type="dcterms:W3CDTF">2008-01-10T09:59:00Z</dcterms:created>
  <dcterms:modified xsi:type="dcterms:W3CDTF">2017-11-09T00:53:14Z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