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公示" sheetId="1" r:id="rId1"/>
  </sheets>
  <definedNames>
    <definedName name="_xlnm.Print_Titles" localSheetId="0">'公示'!$2:$2</definedName>
  </definedNames>
  <calcPr fullCalcOnLoad="1"/>
</workbook>
</file>

<file path=xl/sharedStrings.xml><?xml version="1.0" encoding="utf-8"?>
<sst xmlns="http://schemas.openxmlformats.org/spreadsheetml/2006/main" count="382" uniqueCount="274">
  <si>
    <t>2022年第一批青年见习补贴拟发放名单</t>
  </si>
  <si>
    <t>序号</t>
  </si>
  <si>
    <t>见习单位</t>
  </si>
  <si>
    <t>姓名</t>
  </si>
  <si>
    <t>身份证号码</t>
  </si>
  <si>
    <t>毕业年度</t>
  </si>
  <si>
    <t>毕业院校</t>
  </si>
  <si>
    <t>专业</t>
  </si>
  <si>
    <t>联系电话</t>
  </si>
  <si>
    <t>是否留用</t>
  </si>
  <si>
    <t>单位留用率</t>
  </si>
  <si>
    <t>符合条件的见习月数</t>
  </si>
  <si>
    <t>见习补贴金额（元）</t>
  </si>
  <si>
    <t>留用奖励金额（元）</t>
  </si>
  <si>
    <t>拟补助总金额（元）</t>
  </si>
  <si>
    <t>小计（元）</t>
  </si>
  <si>
    <t>福建方想云科技有限公司</t>
  </si>
  <si>
    <t>陈皎丽</t>
  </si>
  <si>
    <t>3501221999********</t>
  </si>
  <si>
    <t>阳光学院</t>
  </si>
  <si>
    <t>工商管理</t>
  </si>
  <si>
    <t>1307581****</t>
  </si>
  <si>
    <t>是</t>
  </si>
  <si>
    <t>北京华巨建筑规划设计院有限公司福州分公司</t>
  </si>
  <si>
    <t>雷志凌</t>
  </si>
  <si>
    <t>3501221997********</t>
  </si>
  <si>
    <t>福建工程学院</t>
  </si>
  <si>
    <t>建筑学</t>
  </si>
  <si>
    <t>1351409****</t>
  </si>
  <si>
    <t>赖俞胜</t>
  </si>
  <si>
    <t>3504271997********</t>
  </si>
  <si>
    <t>1812081****</t>
  </si>
  <si>
    <t>欧宝鑫</t>
  </si>
  <si>
    <t>3501021998********</t>
  </si>
  <si>
    <t>福州大学至诚学院</t>
  </si>
  <si>
    <t>1500504****</t>
  </si>
  <si>
    <t>黄泽烺</t>
  </si>
  <si>
    <t>3501221998********</t>
  </si>
  <si>
    <t>福州理工学院</t>
  </si>
  <si>
    <t>土木工程</t>
  </si>
  <si>
    <t>1896070****</t>
  </si>
  <si>
    <t>陈毅达</t>
  </si>
  <si>
    <t>3501811999********</t>
  </si>
  <si>
    <t>1369681****</t>
  </si>
  <si>
    <t>陈庆春</t>
  </si>
  <si>
    <t>3506281998********</t>
  </si>
  <si>
    <t>给排水科学与工程</t>
  </si>
  <si>
    <t>1315918****</t>
  </si>
  <si>
    <t>王志豪</t>
  </si>
  <si>
    <t>3501031998********</t>
  </si>
  <si>
    <t>1396079****</t>
  </si>
  <si>
    <t>福建心之奥体育发展有限公司</t>
  </si>
  <si>
    <t>赵鑫</t>
  </si>
  <si>
    <t>2201021999********</t>
  </si>
  <si>
    <t>长春师范大学</t>
  </si>
  <si>
    <t>交通工程</t>
  </si>
  <si>
    <t>1375630****</t>
  </si>
  <si>
    <t>郭挺</t>
  </si>
  <si>
    <t>3501222000********</t>
  </si>
  <si>
    <t>福建林业职业技术学院</t>
  </si>
  <si>
    <t>计算机应用技术</t>
  </si>
  <si>
    <t>1588002****</t>
  </si>
  <si>
    <t>王郁诗</t>
  </si>
  <si>
    <t>3501212001********</t>
  </si>
  <si>
    <t>1896071****</t>
  </si>
  <si>
    <t>否</t>
  </si>
  <si>
    <t>陶林熙</t>
  </si>
  <si>
    <t>3404061999********</t>
  </si>
  <si>
    <t>福建师范大学</t>
  </si>
  <si>
    <t>运动训练</t>
  </si>
  <si>
    <t>1526036****</t>
  </si>
  <si>
    <t>李志轩</t>
  </si>
  <si>
    <t>3504272001********</t>
  </si>
  <si>
    <t>福建体育职业技术学院</t>
  </si>
  <si>
    <t>1596010****</t>
  </si>
  <si>
    <t>福州台江区时代锐思教育培训中心有限公司</t>
  </si>
  <si>
    <t>王楠</t>
  </si>
  <si>
    <t>5304261998********</t>
  </si>
  <si>
    <t>莆田学院</t>
  </si>
  <si>
    <t>电子信息工程</t>
  </si>
  <si>
    <t>1803909****</t>
  </si>
  <si>
    <t>张永涛</t>
  </si>
  <si>
    <t>3501241998********</t>
  </si>
  <si>
    <t>哈尔滨理工大学</t>
  </si>
  <si>
    <t>测控技术与仪器</t>
  </si>
  <si>
    <t>1500593****</t>
  </si>
  <si>
    <t>陈毓娜</t>
  </si>
  <si>
    <t>3505241999********</t>
  </si>
  <si>
    <t>福建农林大学金山学院</t>
  </si>
  <si>
    <t>农学</t>
  </si>
  <si>
    <t>1815063****</t>
  </si>
  <si>
    <t>福建大拇哥网络科技有限公司</t>
  </si>
  <si>
    <t>周碧琴</t>
  </si>
  <si>
    <t>3503211998********</t>
  </si>
  <si>
    <t>福州外语外贸学院</t>
  </si>
  <si>
    <t>广播电视编导</t>
  </si>
  <si>
    <t>1595943****</t>
  </si>
  <si>
    <t>梅佳伟</t>
  </si>
  <si>
    <t>3507842000********</t>
  </si>
  <si>
    <t>福建信息技术学院</t>
  </si>
  <si>
    <t>物联网应用技术</t>
  </si>
  <si>
    <t>1885067****</t>
  </si>
  <si>
    <t>吴梓宪</t>
  </si>
  <si>
    <t>4452021998********</t>
  </si>
  <si>
    <t>计算机科学与技术</t>
  </si>
  <si>
    <t>1772079****</t>
  </si>
  <si>
    <t>福建印响文化传播有限公司</t>
  </si>
  <si>
    <t>陆洁</t>
  </si>
  <si>
    <t>3501041999********</t>
  </si>
  <si>
    <t>金融学</t>
  </si>
  <si>
    <t>1365507****</t>
  </si>
  <si>
    <t>郑桂坤</t>
  </si>
  <si>
    <t>3503221997********</t>
  </si>
  <si>
    <t>新闻学</t>
  </si>
  <si>
    <t>1307491****</t>
  </si>
  <si>
    <t>李旭琳</t>
  </si>
  <si>
    <t>3507831998********</t>
  </si>
  <si>
    <t>广告学</t>
  </si>
  <si>
    <t>1560502****</t>
  </si>
  <si>
    <t>福州青藤互娱网络科技有限公司</t>
  </si>
  <si>
    <t>万梓微</t>
  </si>
  <si>
    <t>3623302000********</t>
  </si>
  <si>
    <t>动画</t>
  </si>
  <si>
    <t>1886015****</t>
  </si>
  <si>
    <t>林雨</t>
  </si>
  <si>
    <t>3501211998********</t>
  </si>
  <si>
    <t>福建华南女子职业学院</t>
  </si>
  <si>
    <t>数字媒体艺术设计</t>
  </si>
  <si>
    <t>1805977****</t>
  </si>
  <si>
    <t>翁霖鑫</t>
  </si>
  <si>
    <t>厦门华厦学院</t>
  </si>
  <si>
    <t>会展经济与管理</t>
  </si>
  <si>
    <t>1520508****</t>
  </si>
  <si>
    <t>福州慧算账财税咨询有限公司</t>
  </si>
  <si>
    <t>王京</t>
  </si>
  <si>
    <t>3507021997********</t>
  </si>
  <si>
    <t>云南民族大学</t>
  </si>
  <si>
    <t>财务会计教育</t>
  </si>
  <si>
    <t>1360887****</t>
  </si>
  <si>
    <t>郑诗涵</t>
  </si>
  <si>
    <t>3509211998********</t>
  </si>
  <si>
    <t>北京科技大学天津学院</t>
  </si>
  <si>
    <t>会计学</t>
  </si>
  <si>
    <t>1760264****</t>
  </si>
  <si>
    <t>吴琼瑶</t>
  </si>
  <si>
    <t>金融工程</t>
  </si>
  <si>
    <t>1348998****</t>
  </si>
  <si>
    <t>翁凌滢</t>
  </si>
  <si>
    <t>3501051998********</t>
  </si>
  <si>
    <t>漳州职业技术学院</t>
  </si>
  <si>
    <t>人力资源管理</t>
  </si>
  <si>
    <t>1360082****</t>
  </si>
  <si>
    <t>金钱猫科技股份有限公司</t>
  </si>
  <si>
    <t>林露</t>
  </si>
  <si>
    <t>3501211999********</t>
  </si>
  <si>
    <t>福建农林大学</t>
  </si>
  <si>
    <t>网络工程</t>
  </si>
  <si>
    <t>1539606****</t>
  </si>
  <si>
    <t>范泽炜</t>
  </si>
  <si>
    <t>3522291999********</t>
  </si>
  <si>
    <t>闽南师范大学</t>
  </si>
  <si>
    <t>1885025****</t>
  </si>
  <si>
    <t>杜旭铮</t>
  </si>
  <si>
    <t>3505001998********</t>
  </si>
  <si>
    <t>1355953****</t>
  </si>
  <si>
    <t>王巍巍</t>
  </si>
  <si>
    <t>4103221997********</t>
  </si>
  <si>
    <t>河南理工大学</t>
  </si>
  <si>
    <t>通信工程</t>
  </si>
  <si>
    <t>1556536****</t>
  </si>
  <si>
    <t>许家铭</t>
  </si>
  <si>
    <t>2106231998********</t>
  </si>
  <si>
    <t>福州大学</t>
  </si>
  <si>
    <t>资源勘查工程</t>
  </si>
  <si>
    <t>1311054****</t>
  </si>
  <si>
    <t>陈轶清</t>
  </si>
  <si>
    <t>3503031999********</t>
  </si>
  <si>
    <t>1739651****</t>
  </si>
  <si>
    <t>李鑫</t>
  </si>
  <si>
    <t>3702831997********</t>
  </si>
  <si>
    <t>山东科技大学</t>
  </si>
  <si>
    <t>1836427****</t>
  </si>
  <si>
    <t>李云川</t>
  </si>
  <si>
    <t>5325311999********</t>
  </si>
  <si>
    <t>1885026****</t>
  </si>
  <si>
    <t>赵旭东</t>
  </si>
  <si>
    <t>4128271997********</t>
  </si>
  <si>
    <t>1885962****</t>
  </si>
  <si>
    <t>陈京华</t>
  </si>
  <si>
    <t>3522021998********</t>
  </si>
  <si>
    <t>江西农业大学</t>
  </si>
  <si>
    <t>1313360****</t>
  </si>
  <si>
    <t>钟秀金</t>
  </si>
  <si>
    <t>3501811998********</t>
  </si>
  <si>
    <t>信息与计算科学</t>
  </si>
  <si>
    <t>1588018****</t>
  </si>
  <si>
    <t>石孟婷</t>
  </si>
  <si>
    <t>3522011999********</t>
  </si>
  <si>
    <t>山西农业大学</t>
  </si>
  <si>
    <t>市场营销</t>
  </si>
  <si>
    <t>1383408****</t>
  </si>
  <si>
    <t>张佳莉</t>
  </si>
  <si>
    <t>安徽工程大学</t>
  </si>
  <si>
    <t>服装设计与工程</t>
  </si>
  <si>
    <t>1910963****</t>
  </si>
  <si>
    <t>福州市台江区时代锐思教育培训中心有限公司</t>
  </si>
  <si>
    <t>王含芯</t>
  </si>
  <si>
    <t>3503221999********</t>
  </si>
  <si>
    <t>福建警察学院</t>
  </si>
  <si>
    <t>行政管理</t>
  </si>
  <si>
    <t>1359986****</t>
  </si>
  <si>
    <t>肖娜</t>
  </si>
  <si>
    <t>3501231998********</t>
  </si>
  <si>
    <t>产品设计</t>
  </si>
  <si>
    <t>卢颖</t>
  </si>
  <si>
    <t>3509241999********</t>
  </si>
  <si>
    <t>湖南工学院</t>
  </si>
  <si>
    <t>日语</t>
  </si>
  <si>
    <t>1589216****</t>
  </si>
  <si>
    <t>福州快点办财税咨询有限公司</t>
  </si>
  <si>
    <t>王敏</t>
  </si>
  <si>
    <t>6224211999********</t>
  </si>
  <si>
    <t>福州农林大学东方学院</t>
  </si>
  <si>
    <t>1339932****</t>
  </si>
  <si>
    <t>叶丹晨</t>
  </si>
  <si>
    <t>3508221998********</t>
  </si>
  <si>
    <t>财务管理</t>
  </si>
  <si>
    <t>1528009****</t>
  </si>
  <si>
    <t>张延</t>
  </si>
  <si>
    <t>3607351998********</t>
  </si>
  <si>
    <t>长沙理工大学城南学院</t>
  </si>
  <si>
    <t>1515918****</t>
  </si>
  <si>
    <t>叶安淇</t>
  </si>
  <si>
    <t>3502062000********</t>
  </si>
  <si>
    <t>福建商学院</t>
  </si>
  <si>
    <t>证劵与期货</t>
  </si>
  <si>
    <t>1885922****</t>
  </si>
  <si>
    <t>杨萍香</t>
  </si>
  <si>
    <t>3503041998********</t>
  </si>
  <si>
    <t>会计</t>
  </si>
  <si>
    <t>1395956****</t>
  </si>
  <si>
    <t>吴荣滨</t>
  </si>
  <si>
    <t>信息管理与信息系统</t>
  </si>
  <si>
    <t>1806051****</t>
  </si>
  <si>
    <t>陈斌</t>
  </si>
  <si>
    <t>3503221998********</t>
  </si>
  <si>
    <t>福建师范大学协和学院</t>
  </si>
  <si>
    <t>1876050****</t>
  </si>
  <si>
    <t>郑颖颖</t>
  </si>
  <si>
    <t>泉州华光职业学院</t>
  </si>
  <si>
    <t>1586004****</t>
  </si>
  <si>
    <t>刘芸</t>
  </si>
  <si>
    <t>3507832000********</t>
  </si>
  <si>
    <t>福建农业职业技术学院</t>
  </si>
  <si>
    <t>金融管理</t>
  </si>
  <si>
    <t>1859683****</t>
  </si>
  <si>
    <t>福州兴瑞税务师事务所有限公司</t>
  </si>
  <si>
    <t>王捷</t>
  </si>
  <si>
    <t>3501021999********</t>
  </si>
  <si>
    <t>福建农业林大学金山学院</t>
  </si>
  <si>
    <t>公共事业管理</t>
  </si>
  <si>
    <t>1825992****</t>
  </si>
  <si>
    <t>福州旭辰知识产权代理事务所（普通合伙）</t>
  </si>
  <si>
    <t>李春晓</t>
  </si>
  <si>
    <t>4113251998********</t>
  </si>
  <si>
    <t>知识产权</t>
  </si>
  <si>
    <t>1539600****</t>
  </si>
  <si>
    <t>郑文灯</t>
  </si>
  <si>
    <t>私立华联学院</t>
  </si>
  <si>
    <t>1831241****</t>
  </si>
  <si>
    <t>吴思婷</t>
  </si>
  <si>
    <t>1995952****</t>
  </si>
  <si>
    <t>合计</t>
  </si>
  <si>
    <t>455800元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</si>
</sst>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方正小标宋_GBK"/>
      <family val="4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6" fillId="34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47" fillId="34" borderId="9" xfId="0" applyFont="1" applyFill="1" applyBorder="1" applyAlignment="1">
      <alignment horizontal="center" vertical="center" wrapText="1"/>
    </xf>
    <xf numFmtId="9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9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SheetLayoutView="100" workbookViewId="0" topLeftCell="A1">
      <selection activeCell="F50" sqref="F50"/>
    </sheetView>
  </sheetViews>
  <sheetFormatPr defaultColWidth="9.00390625" defaultRowHeight="14.25"/>
  <cols>
    <col min="1" max="1" width="4.625" style="0" customWidth="1"/>
    <col min="2" max="2" width="23.375" style="7" customWidth="1"/>
    <col min="3" max="3" width="7.875" style="7" customWidth="1"/>
    <col min="4" max="4" width="17.50390625" style="7" customWidth="1"/>
    <col min="5" max="5" width="6.00390625" style="7" customWidth="1"/>
    <col min="6" max="6" width="21.00390625" style="7" customWidth="1"/>
    <col min="7" max="7" width="17.25390625" style="7" customWidth="1"/>
    <col min="8" max="8" width="12.375" style="7" customWidth="1"/>
    <col min="9" max="9" width="4.75390625" style="7" customWidth="1"/>
    <col min="10" max="10" width="6.125" style="7" customWidth="1"/>
    <col min="11" max="11" width="8.125" style="7" customWidth="1"/>
    <col min="12" max="12" width="8.625" style="7" customWidth="1"/>
    <col min="13" max="13" width="7.50390625" style="7" customWidth="1"/>
    <col min="14" max="14" width="8.125" style="7" customWidth="1"/>
    <col min="15" max="15" width="7.75390625" style="7" customWidth="1"/>
  </cols>
  <sheetData>
    <row r="1" spans="1:15" ht="42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78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33" t="s">
        <v>9</v>
      </c>
      <c r="J2" s="33" t="s">
        <v>10</v>
      </c>
      <c r="K2" s="33" t="s">
        <v>11</v>
      </c>
      <c r="L2" s="9" t="s">
        <v>12</v>
      </c>
      <c r="M2" s="9" t="s">
        <v>13</v>
      </c>
      <c r="N2" s="9" t="s">
        <v>14</v>
      </c>
      <c r="O2" s="33" t="s">
        <v>15</v>
      </c>
    </row>
    <row r="3" spans="1:15" s="2" customFormat="1" ht="25.5" customHeight="1">
      <c r="A3" s="10">
        <v>1</v>
      </c>
      <c r="B3" s="11" t="s">
        <v>16</v>
      </c>
      <c r="C3" s="12" t="s">
        <v>17</v>
      </c>
      <c r="D3" s="13" t="s">
        <v>18</v>
      </c>
      <c r="E3" s="12">
        <v>2021</v>
      </c>
      <c r="F3" s="12" t="s">
        <v>19</v>
      </c>
      <c r="G3" s="12" t="s">
        <v>20</v>
      </c>
      <c r="H3" s="14" t="s">
        <v>21</v>
      </c>
      <c r="I3" s="14" t="s">
        <v>22</v>
      </c>
      <c r="J3" s="34">
        <v>1</v>
      </c>
      <c r="K3" s="14">
        <v>3</v>
      </c>
      <c r="L3" s="35">
        <f aca="true" t="shared" si="0" ref="L3:L12">1720*K3</f>
        <v>5160</v>
      </c>
      <c r="M3" s="36">
        <f aca="true" t="shared" si="1" ref="M3:M12">1720*K3</f>
        <v>5160</v>
      </c>
      <c r="N3" s="36">
        <f aca="true" t="shared" si="2" ref="N3:N60">L3+M3</f>
        <v>10320</v>
      </c>
      <c r="O3" s="37">
        <f>N3</f>
        <v>10320</v>
      </c>
    </row>
    <row r="4" spans="1:15" s="2" customFormat="1" ht="25.5" customHeight="1">
      <c r="A4" s="10">
        <v>2</v>
      </c>
      <c r="B4" s="15" t="s">
        <v>23</v>
      </c>
      <c r="C4" s="12" t="s">
        <v>24</v>
      </c>
      <c r="D4" s="13" t="s">
        <v>25</v>
      </c>
      <c r="E4" s="16">
        <v>2021</v>
      </c>
      <c r="F4" s="12" t="s">
        <v>26</v>
      </c>
      <c r="G4" s="12" t="s">
        <v>27</v>
      </c>
      <c r="H4" s="12" t="s">
        <v>28</v>
      </c>
      <c r="I4" s="12" t="s">
        <v>22</v>
      </c>
      <c r="J4" s="34">
        <v>1</v>
      </c>
      <c r="K4" s="16">
        <v>3</v>
      </c>
      <c r="L4" s="35">
        <f t="shared" si="0"/>
        <v>5160</v>
      </c>
      <c r="M4" s="36">
        <f t="shared" si="1"/>
        <v>5160</v>
      </c>
      <c r="N4" s="36">
        <f t="shared" si="2"/>
        <v>10320</v>
      </c>
      <c r="O4" s="38">
        <f>N4+N5+N6+N7+N8+N9+N10</f>
        <v>72240</v>
      </c>
    </row>
    <row r="5" spans="1:15" s="2" customFormat="1" ht="25.5" customHeight="1">
      <c r="A5" s="10">
        <v>3</v>
      </c>
      <c r="B5" s="17"/>
      <c r="C5" s="12" t="s">
        <v>29</v>
      </c>
      <c r="D5" s="13" t="s">
        <v>30</v>
      </c>
      <c r="E5" s="16">
        <v>2021</v>
      </c>
      <c r="F5" s="12" t="s">
        <v>26</v>
      </c>
      <c r="G5" s="12" t="s">
        <v>27</v>
      </c>
      <c r="H5" s="12" t="s">
        <v>31</v>
      </c>
      <c r="I5" s="12" t="s">
        <v>22</v>
      </c>
      <c r="J5" s="34">
        <v>1</v>
      </c>
      <c r="K5" s="16">
        <v>3</v>
      </c>
      <c r="L5" s="35">
        <f t="shared" si="0"/>
        <v>5160</v>
      </c>
      <c r="M5" s="36">
        <f t="shared" si="1"/>
        <v>5160</v>
      </c>
      <c r="N5" s="36">
        <f t="shared" si="2"/>
        <v>10320</v>
      </c>
      <c r="O5" s="19"/>
    </row>
    <row r="6" spans="1:15" s="2" customFormat="1" ht="25.5" customHeight="1">
      <c r="A6" s="10">
        <v>4</v>
      </c>
      <c r="B6" s="17"/>
      <c r="C6" s="12" t="s">
        <v>32</v>
      </c>
      <c r="D6" s="13" t="s">
        <v>33</v>
      </c>
      <c r="E6" s="16">
        <v>2021</v>
      </c>
      <c r="F6" s="12" t="s">
        <v>34</v>
      </c>
      <c r="G6" s="12" t="s">
        <v>27</v>
      </c>
      <c r="H6" s="12" t="s">
        <v>35</v>
      </c>
      <c r="I6" s="12" t="s">
        <v>22</v>
      </c>
      <c r="J6" s="34">
        <v>1</v>
      </c>
      <c r="K6" s="16">
        <v>3</v>
      </c>
      <c r="L6" s="35">
        <f t="shared" si="0"/>
        <v>5160</v>
      </c>
      <c r="M6" s="36">
        <f t="shared" si="1"/>
        <v>5160</v>
      </c>
      <c r="N6" s="36">
        <f t="shared" si="2"/>
        <v>10320</v>
      </c>
      <c r="O6" s="19"/>
    </row>
    <row r="7" spans="1:15" s="2" customFormat="1" ht="25.5" customHeight="1">
      <c r="A7" s="10">
        <v>5</v>
      </c>
      <c r="B7" s="17"/>
      <c r="C7" s="12" t="s">
        <v>36</v>
      </c>
      <c r="D7" s="13" t="s">
        <v>37</v>
      </c>
      <c r="E7" s="16">
        <v>2021</v>
      </c>
      <c r="F7" s="12" t="s">
        <v>38</v>
      </c>
      <c r="G7" s="12" t="s">
        <v>39</v>
      </c>
      <c r="H7" s="12" t="s">
        <v>40</v>
      </c>
      <c r="I7" s="12" t="s">
        <v>22</v>
      </c>
      <c r="J7" s="34">
        <v>1</v>
      </c>
      <c r="K7" s="16">
        <v>3</v>
      </c>
      <c r="L7" s="35">
        <f t="shared" si="0"/>
        <v>5160</v>
      </c>
      <c r="M7" s="36">
        <f t="shared" si="1"/>
        <v>5160</v>
      </c>
      <c r="N7" s="36">
        <f t="shared" si="2"/>
        <v>10320</v>
      </c>
      <c r="O7" s="19"/>
    </row>
    <row r="8" spans="1:15" s="2" customFormat="1" ht="25.5" customHeight="1">
      <c r="A8" s="10">
        <v>6</v>
      </c>
      <c r="B8" s="17"/>
      <c r="C8" s="12" t="s">
        <v>41</v>
      </c>
      <c r="D8" s="13" t="s">
        <v>42</v>
      </c>
      <c r="E8" s="16">
        <v>2021</v>
      </c>
      <c r="F8" s="12" t="s">
        <v>38</v>
      </c>
      <c r="G8" s="12" t="s">
        <v>39</v>
      </c>
      <c r="H8" s="12" t="s">
        <v>43</v>
      </c>
      <c r="I8" s="12" t="s">
        <v>22</v>
      </c>
      <c r="J8" s="34">
        <v>1</v>
      </c>
      <c r="K8" s="16">
        <v>3</v>
      </c>
      <c r="L8" s="35">
        <f t="shared" si="0"/>
        <v>5160</v>
      </c>
      <c r="M8" s="36">
        <f t="shared" si="1"/>
        <v>5160</v>
      </c>
      <c r="N8" s="36">
        <f t="shared" si="2"/>
        <v>10320</v>
      </c>
      <c r="O8" s="19"/>
    </row>
    <row r="9" spans="1:15" s="2" customFormat="1" ht="25.5" customHeight="1">
      <c r="A9" s="10">
        <v>7</v>
      </c>
      <c r="B9" s="17"/>
      <c r="C9" s="12" t="s">
        <v>44</v>
      </c>
      <c r="D9" s="13" t="s">
        <v>45</v>
      </c>
      <c r="E9" s="16">
        <v>2021</v>
      </c>
      <c r="F9" s="12" t="s">
        <v>26</v>
      </c>
      <c r="G9" s="12" t="s">
        <v>46</v>
      </c>
      <c r="H9" s="12" t="s">
        <v>47</v>
      </c>
      <c r="I9" s="12" t="s">
        <v>22</v>
      </c>
      <c r="J9" s="34">
        <v>1</v>
      </c>
      <c r="K9" s="16">
        <v>3</v>
      </c>
      <c r="L9" s="35">
        <f t="shared" si="0"/>
        <v>5160</v>
      </c>
      <c r="M9" s="36">
        <f t="shared" si="1"/>
        <v>5160</v>
      </c>
      <c r="N9" s="36">
        <f t="shared" si="2"/>
        <v>10320</v>
      </c>
      <c r="O9" s="19"/>
    </row>
    <row r="10" spans="1:15" s="2" customFormat="1" ht="25.5" customHeight="1">
      <c r="A10" s="10">
        <v>8</v>
      </c>
      <c r="B10" s="18"/>
      <c r="C10" s="12" t="s">
        <v>48</v>
      </c>
      <c r="D10" s="13" t="s">
        <v>49</v>
      </c>
      <c r="E10" s="16">
        <v>2021</v>
      </c>
      <c r="F10" s="12" t="s">
        <v>34</v>
      </c>
      <c r="G10" s="12" t="s">
        <v>27</v>
      </c>
      <c r="H10" s="12" t="s">
        <v>50</v>
      </c>
      <c r="I10" s="12" t="s">
        <v>22</v>
      </c>
      <c r="J10" s="34">
        <v>1</v>
      </c>
      <c r="K10" s="16">
        <v>3</v>
      </c>
      <c r="L10" s="35">
        <f t="shared" si="0"/>
        <v>5160</v>
      </c>
      <c r="M10" s="36">
        <f t="shared" si="1"/>
        <v>5160</v>
      </c>
      <c r="N10" s="36">
        <f t="shared" si="2"/>
        <v>10320</v>
      </c>
      <c r="O10" s="20"/>
    </row>
    <row r="11" spans="1:15" s="2" customFormat="1" ht="25.5" customHeight="1">
      <c r="A11" s="10">
        <v>9</v>
      </c>
      <c r="B11" s="15" t="s">
        <v>51</v>
      </c>
      <c r="C11" s="12" t="s">
        <v>52</v>
      </c>
      <c r="D11" s="13" t="s">
        <v>53</v>
      </c>
      <c r="E11" s="16">
        <v>2021</v>
      </c>
      <c r="F11" s="12" t="s">
        <v>54</v>
      </c>
      <c r="G11" s="12" t="s">
        <v>55</v>
      </c>
      <c r="H11" s="12" t="s">
        <v>56</v>
      </c>
      <c r="I11" s="12" t="s">
        <v>22</v>
      </c>
      <c r="J11" s="39">
        <v>0.6</v>
      </c>
      <c r="K11" s="16">
        <v>3</v>
      </c>
      <c r="L11" s="35">
        <f t="shared" si="0"/>
        <v>5160</v>
      </c>
      <c r="M11" s="36">
        <f t="shared" si="1"/>
        <v>5160</v>
      </c>
      <c r="N11" s="36">
        <f t="shared" si="2"/>
        <v>10320</v>
      </c>
      <c r="O11" s="38">
        <f>N11+N12+N13+N14+N15</f>
        <v>33024</v>
      </c>
    </row>
    <row r="12" spans="1:15" s="2" customFormat="1" ht="25.5" customHeight="1">
      <c r="A12" s="10">
        <v>10</v>
      </c>
      <c r="B12" s="17"/>
      <c r="C12" s="12" t="s">
        <v>57</v>
      </c>
      <c r="D12" s="13" t="s">
        <v>58</v>
      </c>
      <c r="E12" s="16">
        <v>2021</v>
      </c>
      <c r="F12" s="12" t="s">
        <v>59</v>
      </c>
      <c r="G12" s="12" t="s">
        <v>60</v>
      </c>
      <c r="H12" s="12" t="s">
        <v>61</v>
      </c>
      <c r="I12" s="12" t="s">
        <v>22</v>
      </c>
      <c r="J12" s="39">
        <v>0.6</v>
      </c>
      <c r="K12" s="16">
        <v>3</v>
      </c>
      <c r="L12" s="35">
        <f t="shared" si="0"/>
        <v>5160</v>
      </c>
      <c r="M12" s="36">
        <f t="shared" si="1"/>
        <v>5160</v>
      </c>
      <c r="N12" s="36">
        <f t="shared" si="2"/>
        <v>10320</v>
      </c>
      <c r="O12" s="19"/>
    </row>
    <row r="13" spans="1:15" s="2" customFormat="1" ht="25.5" customHeight="1">
      <c r="A13" s="10">
        <v>11</v>
      </c>
      <c r="B13" s="17"/>
      <c r="C13" s="12" t="s">
        <v>62</v>
      </c>
      <c r="D13" s="13" t="s">
        <v>63</v>
      </c>
      <c r="E13" s="16">
        <v>2021</v>
      </c>
      <c r="F13" s="16"/>
      <c r="G13" s="16"/>
      <c r="H13" s="12" t="s">
        <v>64</v>
      </c>
      <c r="I13" s="12" t="s">
        <v>65</v>
      </c>
      <c r="J13" s="39">
        <v>0.6</v>
      </c>
      <c r="K13" s="16">
        <v>1</v>
      </c>
      <c r="L13" s="35">
        <f aca="true" t="shared" si="3" ref="L13:L18">1720*0.6*K13</f>
        <v>1032</v>
      </c>
      <c r="M13" s="36">
        <v>0</v>
      </c>
      <c r="N13" s="36">
        <f t="shared" si="2"/>
        <v>1032</v>
      </c>
      <c r="O13" s="19"/>
    </row>
    <row r="14" spans="1:15" s="2" customFormat="1" ht="25.5" customHeight="1">
      <c r="A14" s="10">
        <v>12</v>
      </c>
      <c r="B14" s="17"/>
      <c r="C14" s="12" t="s">
        <v>66</v>
      </c>
      <c r="D14" s="13" t="s">
        <v>67</v>
      </c>
      <c r="E14" s="16">
        <v>2021</v>
      </c>
      <c r="F14" s="12" t="s">
        <v>68</v>
      </c>
      <c r="G14" s="12" t="s">
        <v>69</v>
      </c>
      <c r="H14" s="12" t="s">
        <v>70</v>
      </c>
      <c r="I14" s="12" t="s">
        <v>65</v>
      </c>
      <c r="J14" s="39">
        <v>0.6</v>
      </c>
      <c r="K14" s="16">
        <v>1</v>
      </c>
      <c r="L14" s="35">
        <f t="shared" si="3"/>
        <v>1032</v>
      </c>
      <c r="M14" s="36">
        <v>0</v>
      </c>
      <c r="N14" s="36">
        <f t="shared" si="2"/>
        <v>1032</v>
      </c>
      <c r="O14" s="19"/>
    </row>
    <row r="15" spans="1:15" s="2" customFormat="1" ht="25.5" customHeight="1">
      <c r="A15" s="10">
        <v>13</v>
      </c>
      <c r="B15" s="17"/>
      <c r="C15" s="12" t="s">
        <v>71</v>
      </c>
      <c r="D15" s="13" t="s">
        <v>72</v>
      </c>
      <c r="E15" s="16">
        <v>2021</v>
      </c>
      <c r="F15" s="12" t="s">
        <v>73</v>
      </c>
      <c r="G15" s="12" t="s">
        <v>69</v>
      </c>
      <c r="H15" s="12" t="s">
        <v>74</v>
      </c>
      <c r="I15" s="12" t="s">
        <v>22</v>
      </c>
      <c r="J15" s="39">
        <v>0.6</v>
      </c>
      <c r="K15" s="16">
        <v>3</v>
      </c>
      <c r="L15" s="35">
        <f>1720*K15</f>
        <v>5160</v>
      </c>
      <c r="M15" s="36">
        <f>1720*K15</f>
        <v>5160</v>
      </c>
      <c r="N15" s="36">
        <f t="shared" si="2"/>
        <v>10320</v>
      </c>
      <c r="O15" s="20"/>
    </row>
    <row r="16" spans="1:15" s="3" customFormat="1" ht="25.5" customHeight="1">
      <c r="A16" s="10">
        <v>14</v>
      </c>
      <c r="B16" s="12" t="s">
        <v>75</v>
      </c>
      <c r="C16" s="12" t="s">
        <v>76</v>
      </c>
      <c r="D16" s="13" t="s">
        <v>77</v>
      </c>
      <c r="E16" s="16">
        <v>2021</v>
      </c>
      <c r="F16" s="12" t="s">
        <v>78</v>
      </c>
      <c r="G16" s="12" t="s">
        <v>79</v>
      </c>
      <c r="H16" s="12" t="s">
        <v>80</v>
      </c>
      <c r="I16" s="12" t="s">
        <v>22</v>
      </c>
      <c r="J16" s="39">
        <v>0.5</v>
      </c>
      <c r="K16" s="16">
        <v>3</v>
      </c>
      <c r="L16" s="35">
        <f t="shared" si="3"/>
        <v>3096</v>
      </c>
      <c r="M16" s="16"/>
      <c r="N16" s="36">
        <f t="shared" si="2"/>
        <v>3096</v>
      </c>
      <c r="O16" s="38">
        <f>N16+N17+N18</f>
        <v>9288</v>
      </c>
    </row>
    <row r="17" spans="1:15" s="3" customFormat="1" ht="25.5" customHeight="1">
      <c r="A17" s="10">
        <v>15</v>
      </c>
      <c r="B17" s="12"/>
      <c r="C17" s="12" t="s">
        <v>81</v>
      </c>
      <c r="D17" s="13" t="s">
        <v>82</v>
      </c>
      <c r="E17" s="16">
        <v>2021</v>
      </c>
      <c r="F17" s="12" t="s">
        <v>83</v>
      </c>
      <c r="G17" s="12" t="s">
        <v>84</v>
      </c>
      <c r="H17" s="12" t="s">
        <v>85</v>
      </c>
      <c r="I17" s="12" t="s">
        <v>22</v>
      </c>
      <c r="J17" s="39">
        <v>0.5</v>
      </c>
      <c r="K17" s="16">
        <v>3</v>
      </c>
      <c r="L17" s="35">
        <f t="shared" si="3"/>
        <v>3096</v>
      </c>
      <c r="M17" s="16"/>
      <c r="N17" s="36">
        <f t="shared" si="2"/>
        <v>3096</v>
      </c>
      <c r="O17" s="19"/>
    </row>
    <row r="18" spans="1:15" s="3" customFormat="1" ht="25.5" customHeight="1">
      <c r="A18" s="10">
        <v>16</v>
      </c>
      <c r="B18" s="12"/>
      <c r="C18" s="12" t="s">
        <v>86</v>
      </c>
      <c r="D18" s="13" t="s">
        <v>87</v>
      </c>
      <c r="E18" s="16">
        <v>2021</v>
      </c>
      <c r="F18" s="12" t="s">
        <v>88</v>
      </c>
      <c r="G18" s="12" t="s">
        <v>89</v>
      </c>
      <c r="H18" s="12" t="s">
        <v>90</v>
      </c>
      <c r="I18" s="12" t="s">
        <v>22</v>
      </c>
      <c r="J18" s="39">
        <v>0.5</v>
      </c>
      <c r="K18" s="16">
        <v>3</v>
      </c>
      <c r="L18" s="35">
        <f t="shared" si="3"/>
        <v>3096</v>
      </c>
      <c r="M18" s="16"/>
      <c r="N18" s="36">
        <f t="shared" si="2"/>
        <v>3096</v>
      </c>
      <c r="O18" s="20"/>
    </row>
    <row r="19" spans="1:15" s="3" customFormat="1" ht="25.5" customHeight="1">
      <c r="A19" s="10">
        <v>17</v>
      </c>
      <c r="B19" s="15" t="s">
        <v>91</v>
      </c>
      <c r="C19" s="12" t="s">
        <v>92</v>
      </c>
      <c r="D19" s="12" t="s">
        <v>93</v>
      </c>
      <c r="E19" s="16">
        <v>2021</v>
      </c>
      <c r="F19" s="12" t="s">
        <v>94</v>
      </c>
      <c r="G19" s="12" t="s">
        <v>95</v>
      </c>
      <c r="H19" s="12" t="s">
        <v>96</v>
      </c>
      <c r="I19" s="12" t="s">
        <v>22</v>
      </c>
      <c r="J19" s="34">
        <v>1</v>
      </c>
      <c r="K19" s="16">
        <v>3</v>
      </c>
      <c r="L19" s="16">
        <f aca="true" t="shared" si="4" ref="L19:L24">K19*1720</f>
        <v>5160</v>
      </c>
      <c r="M19" s="16">
        <f aca="true" t="shared" si="5" ref="M19:M24">K19*1720</f>
        <v>5160</v>
      </c>
      <c r="N19" s="36">
        <f t="shared" si="2"/>
        <v>10320</v>
      </c>
      <c r="O19" s="38">
        <f>N19+N20+N21</f>
        <v>30960</v>
      </c>
    </row>
    <row r="20" spans="1:15" s="3" customFormat="1" ht="25.5" customHeight="1">
      <c r="A20" s="10">
        <v>18</v>
      </c>
      <c r="B20" s="19"/>
      <c r="C20" s="12" t="s">
        <v>97</v>
      </c>
      <c r="D20" s="12" t="s">
        <v>98</v>
      </c>
      <c r="E20" s="16">
        <v>2021</v>
      </c>
      <c r="F20" s="12" t="s">
        <v>99</v>
      </c>
      <c r="G20" s="12" t="s">
        <v>100</v>
      </c>
      <c r="H20" s="12" t="s">
        <v>101</v>
      </c>
      <c r="I20" s="12" t="s">
        <v>22</v>
      </c>
      <c r="J20" s="34">
        <v>1</v>
      </c>
      <c r="K20" s="16">
        <v>3</v>
      </c>
      <c r="L20" s="16">
        <f t="shared" si="4"/>
        <v>5160</v>
      </c>
      <c r="M20" s="16">
        <f t="shared" si="5"/>
        <v>5160</v>
      </c>
      <c r="N20" s="36">
        <f t="shared" si="2"/>
        <v>10320</v>
      </c>
      <c r="O20" s="19"/>
    </row>
    <row r="21" spans="1:15" s="3" customFormat="1" ht="25.5" customHeight="1">
      <c r="A21" s="10">
        <v>19</v>
      </c>
      <c r="B21" s="20"/>
      <c r="C21" s="12" t="s">
        <v>102</v>
      </c>
      <c r="D21" s="12" t="s">
        <v>103</v>
      </c>
      <c r="E21" s="16">
        <v>2021</v>
      </c>
      <c r="F21" s="12" t="s">
        <v>34</v>
      </c>
      <c r="G21" s="12" t="s">
        <v>104</v>
      </c>
      <c r="H21" s="12" t="s">
        <v>105</v>
      </c>
      <c r="I21" s="12" t="s">
        <v>22</v>
      </c>
      <c r="J21" s="34">
        <v>1</v>
      </c>
      <c r="K21" s="16">
        <v>3</v>
      </c>
      <c r="L21" s="16">
        <f t="shared" si="4"/>
        <v>5160</v>
      </c>
      <c r="M21" s="16">
        <f t="shared" si="5"/>
        <v>5160</v>
      </c>
      <c r="N21" s="36">
        <f t="shared" si="2"/>
        <v>10320</v>
      </c>
      <c r="O21" s="20"/>
    </row>
    <row r="22" spans="1:15" s="3" customFormat="1" ht="25.5" customHeight="1">
      <c r="A22" s="10">
        <v>20</v>
      </c>
      <c r="B22" s="12" t="s">
        <v>106</v>
      </c>
      <c r="C22" s="12" t="s">
        <v>107</v>
      </c>
      <c r="D22" s="12" t="s">
        <v>108</v>
      </c>
      <c r="E22" s="16">
        <v>2021</v>
      </c>
      <c r="F22" s="12" t="s">
        <v>94</v>
      </c>
      <c r="G22" s="12" t="s">
        <v>109</v>
      </c>
      <c r="H22" s="12" t="s">
        <v>110</v>
      </c>
      <c r="I22" s="12" t="s">
        <v>22</v>
      </c>
      <c r="J22" s="34">
        <v>1</v>
      </c>
      <c r="K22" s="16">
        <v>3</v>
      </c>
      <c r="L22" s="16">
        <f t="shared" si="4"/>
        <v>5160</v>
      </c>
      <c r="M22" s="16">
        <f t="shared" si="5"/>
        <v>5160</v>
      </c>
      <c r="N22" s="36">
        <f t="shared" si="2"/>
        <v>10320</v>
      </c>
      <c r="O22" s="38">
        <f>N22+N23+N24</f>
        <v>30960</v>
      </c>
    </row>
    <row r="23" spans="1:15" s="2" customFormat="1" ht="25.5" customHeight="1">
      <c r="A23" s="10">
        <v>21</v>
      </c>
      <c r="B23" s="16"/>
      <c r="C23" s="12" t="s">
        <v>111</v>
      </c>
      <c r="D23" s="12" t="s">
        <v>112</v>
      </c>
      <c r="E23" s="16">
        <v>2021</v>
      </c>
      <c r="F23" s="12" t="s">
        <v>26</v>
      </c>
      <c r="G23" s="12" t="s">
        <v>113</v>
      </c>
      <c r="H23" s="12" t="s">
        <v>114</v>
      </c>
      <c r="I23" s="12" t="s">
        <v>22</v>
      </c>
      <c r="J23" s="34">
        <v>1</v>
      </c>
      <c r="K23" s="16">
        <v>3</v>
      </c>
      <c r="L23" s="16">
        <f t="shared" si="4"/>
        <v>5160</v>
      </c>
      <c r="M23" s="16">
        <f t="shared" si="5"/>
        <v>5160</v>
      </c>
      <c r="N23" s="36">
        <f t="shared" si="2"/>
        <v>10320</v>
      </c>
      <c r="O23" s="19"/>
    </row>
    <row r="24" spans="1:15" s="2" customFormat="1" ht="25.5" customHeight="1">
      <c r="A24" s="10">
        <v>22</v>
      </c>
      <c r="B24" s="16"/>
      <c r="C24" s="12" t="s">
        <v>115</v>
      </c>
      <c r="D24" s="12" t="s">
        <v>116</v>
      </c>
      <c r="E24" s="16">
        <v>2021</v>
      </c>
      <c r="F24" s="12" t="s">
        <v>68</v>
      </c>
      <c r="G24" s="12" t="s">
        <v>117</v>
      </c>
      <c r="H24" s="12" t="s">
        <v>118</v>
      </c>
      <c r="I24" s="12" t="s">
        <v>22</v>
      </c>
      <c r="J24" s="34">
        <v>1</v>
      </c>
      <c r="K24" s="16">
        <v>3</v>
      </c>
      <c r="L24" s="16">
        <f t="shared" si="4"/>
        <v>5160</v>
      </c>
      <c r="M24" s="16">
        <f t="shared" si="5"/>
        <v>5160</v>
      </c>
      <c r="N24" s="36">
        <f t="shared" si="2"/>
        <v>10320</v>
      </c>
      <c r="O24" s="20"/>
    </row>
    <row r="25" spans="1:15" s="2" customFormat="1" ht="25.5" customHeight="1">
      <c r="A25" s="10">
        <v>23</v>
      </c>
      <c r="B25" s="12" t="s">
        <v>119</v>
      </c>
      <c r="C25" s="12" t="s">
        <v>120</v>
      </c>
      <c r="D25" s="12" t="s">
        <v>121</v>
      </c>
      <c r="E25" s="16">
        <v>2021</v>
      </c>
      <c r="F25" s="12" t="s">
        <v>94</v>
      </c>
      <c r="G25" s="12" t="s">
        <v>122</v>
      </c>
      <c r="H25" s="12" t="s">
        <v>123</v>
      </c>
      <c r="I25" s="12" t="s">
        <v>22</v>
      </c>
      <c r="J25" s="39">
        <v>0</v>
      </c>
      <c r="K25" s="16">
        <v>2</v>
      </c>
      <c r="L25" s="16">
        <f>1720*0.6*K25</f>
        <v>2064</v>
      </c>
      <c r="M25" s="16"/>
      <c r="N25" s="16">
        <f t="shared" si="2"/>
        <v>2064</v>
      </c>
      <c r="O25" s="16">
        <f>N25+N26</f>
        <v>4128</v>
      </c>
    </row>
    <row r="26" spans="1:15" s="2" customFormat="1" ht="25.5" customHeight="1">
      <c r="A26" s="10">
        <v>24</v>
      </c>
      <c r="B26" s="16"/>
      <c r="C26" s="12" t="s">
        <v>124</v>
      </c>
      <c r="D26" s="12" t="s">
        <v>125</v>
      </c>
      <c r="E26" s="16">
        <v>2021</v>
      </c>
      <c r="F26" s="12" t="s">
        <v>126</v>
      </c>
      <c r="G26" s="12" t="s">
        <v>127</v>
      </c>
      <c r="H26" s="12" t="s">
        <v>128</v>
      </c>
      <c r="I26" s="12" t="s">
        <v>22</v>
      </c>
      <c r="J26" s="39">
        <v>0</v>
      </c>
      <c r="K26" s="16">
        <v>2</v>
      </c>
      <c r="L26" s="16">
        <f>1720*0.6*K26</f>
        <v>2064</v>
      </c>
      <c r="M26" s="16"/>
      <c r="N26" s="16">
        <f t="shared" si="2"/>
        <v>2064</v>
      </c>
      <c r="O26" s="16"/>
    </row>
    <row r="27" spans="1:15" s="3" customFormat="1" ht="25.5" customHeight="1">
      <c r="A27" s="10">
        <v>25</v>
      </c>
      <c r="B27" s="12" t="s">
        <v>106</v>
      </c>
      <c r="C27" s="12" t="s">
        <v>129</v>
      </c>
      <c r="D27" s="12" t="s">
        <v>108</v>
      </c>
      <c r="E27" s="16">
        <v>2021</v>
      </c>
      <c r="F27" s="12" t="s">
        <v>130</v>
      </c>
      <c r="G27" s="12" t="s">
        <v>131</v>
      </c>
      <c r="H27" s="12" t="s">
        <v>132</v>
      </c>
      <c r="I27" s="12" t="s">
        <v>22</v>
      </c>
      <c r="J27" s="34">
        <v>1</v>
      </c>
      <c r="K27" s="16">
        <v>3</v>
      </c>
      <c r="L27" s="16">
        <f>1720*K27</f>
        <v>5160</v>
      </c>
      <c r="M27" s="16">
        <f>1720*3</f>
        <v>5160</v>
      </c>
      <c r="N27" s="16">
        <f t="shared" si="2"/>
        <v>10320</v>
      </c>
      <c r="O27" s="16">
        <f>N27</f>
        <v>10320</v>
      </c>
    </row>
    <row r="28" spans="1:15" s="3" customFormat="1" ht="25.5" customHeight="1">
      <c r="A28" s="10">
        <v>26</v>
      </c>
      <c r="B28" s="12" t="s">
        <v>133</v>
      </c>
      <c r="C28" s="12" t="s">
        <v>134</v>
      </c>
      <c r="D28" s="12" t="s">
        <v>135</v>
      </c>
      <c r="E28" s="16">
        <v>2021</v>
      </c>
      <c r="F28" s="12" t="s">
        <v>136</v>
      </c>
      <c r="G28" s="12" t="s">
        <v>137</v>
      </c>
      <c r="H28" s="12" t="s">
        <v>138</v>
      </c>
      <c r="I28" s="12" t="s">
        <v>65</v>
      </c>
      <c r="J28" s="39">
        <v>0</v>
      </c>
      <c r="K28" s="16">
        <v>2</v>
      </c>
      <c r="L28" s="16">
        <f>1720*0.6*2</f>
        <v>2064</v>
      </c>
      <c r="M28" s="16"/>
      <c r="N28" s="16">
        <f t="shared" si="2"/>
        <v>2064</v>
      </c>
      <c r="O28" s="16">
        <f>N28</f>
        <v>2064</v>
      </c>
    </row>
    <row r="29" spans="1:15" s="2" customFormat="1" ht="25.5" customHeight="1">
      <c r="A29" s="10">
        <v>27</v>
      </c>
      <c r="B29" s="15" t="s">
        <v>133</v>
      </c>
      <c r="C29" s="12" t="s">
        <v>139</v>
      </c>
      <c r="D29" s="12" t="s">
        <v>140</v>
      </c>
      <c r="E29" s="16">
        <v>2021</v>
      </c>
      <c r="F29" s="12" t="s">
        <v>141</v>
      </c>
      <c r="G29" s="12" t="s">
        <v>142</v>
      </c>
      <c r="H29" s="12" t="s">
        <v>143</v>
      </c>
      <c r="I29" s="12" t="s">
        <v>22</v>
      </c>
      <c r="J29" s="34">
        <v>1</v>
      </c>
      <c r="K29" s="16">
        <v>3</v>
      </c>
      <c r="L29" s="16">
        <f aca="true" t="shared" si="6" ref="L29:L31">K29*1720</f>
        <v>5160</v>
      </c>
      <c r="M29" s="16">
        <f aca="true" t="shared" si="7" ref="M29:M31">K29*1720</f>
        <v>5160</v>
      </c>
      <c r="N29" s="16">
        <f t="shared" si="2"/>
        <v>10320</v>
      </c>
      <c r="O29" s="38">
        <f>N29+N30+N31</f>
        <v>30960</v>
      </c>
    </row>
    <row r="30" spans="1:15" s="2" customFormat="1" ht="25.5" customHeight="1">
      <c r="A30" s="10">
        <v>28</v>
      </c>
      <c r="B30" s="17"/>
      <c r="C30" s="12" t="s">
        <v>144</v>
      </c>
      <c r="D30" s="12" t="s">
        <v>18</v>
      </c>
      <c r="E30" s="16">
        <v>2021</v>
      </c>
      <c r="F30" s="12" t="s">
        <v>38</v>
      </c>
      <c r="G30" s="12" t="s">
        <v>145</v>
      </c>
      <c r="H30" s="12" t="s">
        <v>146</v>
      </c>
      <c r="I30" s="12" t="s">
        <v>22</v>
      </c>
      <c r="J30" s="34">
        <v>1</v>
      </c>
      <c r="K30" s="16">
        <v>3</v>
      </c>
      <c r="L30" s="16">
        <f t="shared" si="6"/>
        <v>5160</v>
      </c>
      <c r="M30" s="16">
        <f t="shared" si="7"/>
        <v>5160</v>
      </c>
      <c r="N30" s="16">
        <f t="shared" si="2"/>
        <v>10320</v>
      </c>
      <c r="O30" s="19"/>
    </row>
    <row r="31" spans="1:15" s="4" customFormat="1" ht="25.5" customHeight="1">
      <c r="A31" s="10">
        <v>29</v>
      </c>
      <c r="B31" s="18"/>
      <c r="C31" s="12" t="s">
        <v>147</v>
      </c>
      <c r="D31" s="12" t="s">
        <v>148</v>
      </c>
      <c r="E31" s="21">
        <v>2020</v>
      </c>
      <c r="F31" s="12" t="s">
        <v>149</v>
      </c>
      <c r="G31" s="12" t="s">
        <v>150</v>
      </c>
      <c r="H31" s="12" t="s">
        <v>151</v>
      </c>
      <c r="I31" s="12" t="s">
        <v>22</v>
      </c>
      <c r="J31" s="34">
        <v>1</v>
      </c>
      <c r="K31" s="21">
        <v>3</v>
      </c>
      <c r="L31" s="16">
        <f t="shared" si="6"/>
        <v>5160</v>
      </c>
      <c r="M31" s="16">
        <f t="shared" si="7"/>
        <v>5160</v>
      </c>
      <c r="N31" s="16">
        <f t="shared" si="2"/>
        <v>10320</v>
      </c>
      <c r="O31" s="20"/>
    </row>
    <row r="32" spans="1:15" s="5" customFormat="1" ht="25.5" customHeight="1">
      <c r="A32" s="10">
        <v>30</v>
      </c>
      <c r="B32" s="22" t="s">
        <v>152</v>
      </c>
      <c r="C32" s="23" t="s">
        <v>153</v>
      </c>
      <c r="D32" s="23" t="s">
        <v>154</v>
      </c>
      <c r="E32" s="24">
        <v>2021</v>
      </c>
      <c r="F32" s="23" t="s">
        <v>155</v>
      </c>
      <c r="G32" s="23" t="s">
        <v>156</v>
      </c>
      <c r="H32" s="23" t="s">
        <v>157</v>
      </c>
      <c r="I32" s="23" t="s">
        <v>22</v>
      </c>
      <c r="J32" s="40">
        <v>0.92</v>
      </c>
      <c r="K32" s="24">
        <v>1</v>
      </c>
      <c r="L32" s="24">
        <f aca="true" t="shared" si="8" ref="L32:L36">1720*K32</f>
        <v>1720</v>
      </c>
      <c r="M32" s="24">
        <f aca="true" t="shared" si="9" ref="M32:M36">1720*K32</f>
        <v>1720</v>
      </c>
      <c r="N32" s="24">
        <f t="shared" si="2"/>
        <v>3440</v>
      </c>
      <c r="O32" s="41">
        <f>N32+N33+N34+N35+N36+N37+N38+N39+N40+N41+N42+N43+N44</f>
        <v>90472</v>
      </c>
    </row>
    <row r="33" spans="1:15" s="5" customFormat="1" ht="25.5" customHeight="1">
      <c r="A33" s="10">
        <v>31</v>
      </c>
      <c r="B33" s="25"/>
      <c r="C33" s="23" t="s">
        <v>158</v>
      </c>
      <c r="D33" s="23" t="s">
        <v>159</v>
      </c>
      <c r="E33" s="24">
        <v>2021</v>
      </c>
      <c r="F33" s="23" t="s">
        <v>160</v>
      </c>
      <c r="G33" s="23" t="s">
        <v>79</v>
      </c>
      <c r="H33" s="23" t="s">
        <v>161</v>
      </c>
      <c r="I33" s="23" t="s">
        <v>22</v>
      </c>
      <c r="J33" s="40">
        <v>0.92</v>
      </c>
      <c r="K33" s="24">
        <v>2</v>
      </c>
      <c r="L33" s="24">
        <f t="shared" si="8"/>
        <v>3440</v>
      </c>
      <c r="M33" s="24">
        <f t="shared" si="9"/>
        <v>3440</v>
      </c>
      <c r="N33" s="24">
        <f t="shared" si="2"/>
        <v>6880</v>
      </c>
      <c r="O33" s="42"/>
    </row>
    <row r="34" spans="1:15" s="5" customFormat="1" ht="25.5" customHeight="1">
      <c r="A34" s="10">
        <v>32</v>
      </c>
      <c r="B34" s="25"/>
      <c r="C34" s="23" t="s">
        <v>162</v>
      </c>
      <c r="D34" s="23" t="s">
        <v>163</v>
      </c>
      <c r="E34" s="24">
        <v>2021</v>
      </c>
      <c r="F34" s="23" t="s">
        <v>26</v>
      </c>
      <c r="G34" s="23" t="s">
        <v>156</v>
      </c>
      <c r="H34" s="23" t="s">
        <v>164</v>
      </c>
      <c r="I34" s="23" t="s">
        <v>22</v>
      </c>
      <c r="J34" s="40">
        <v>0.92</v>
      </c>
      <c r="K34" s="24">
        <v>2</v>
      </c>
      <c r="L34" s="24">
        <f t="shared" si="8"/>
        <v>3440</v>
      </c>
      <c r="M34" s="24">
        <f t="shared" si="9"/>
        <v>3440</v>
      </c>
      <c r="N34" s="24">
        <f t="shared" si="2"/>
        <v>6880</v>
      </c>
      <c r="O34" s="42"/>
    </row>
    <row r="35" spans="1:15" s="5" customFormat="1" ht="25.5" customHeight="1">
      <c r="A35" s="10">
        <v>33</v>
      </c>
      <c r="B35" s="25"/>
      <c r="C35" s="23" t="s">
        <v>165</v>
      </c>
      <c r="D35" s="23" t="s">
        <v>166</v>
      </c>
      <c r="E35" s="24">
        <v>2021</v>
      </c>
      <c r="F35" s="23" t="s">
        <v>167</v>
      </c>
      <c r="G35" s="23" t="s">
        <v>168</v>
      </c>
      <c r="H35" s="23" t="s">
        <v>169</v>
      </c>
      <c r="I35" s="23" t="s">
        <v>22</v>
      </c>
      <c r="J35" s="40">
        <v>0.92</v>
      </c>
      <c r="K35" s="24">
        <v>2</v>
      </c>
      <c r="L35" s="24">
        <f t="shared" si="8"/>
        <v>3440</v>
      </c>
      <c r="M35" s="24">
        <f t="shared" si="9"/>
        <v>3440</v>
      </c>
      <c r="N35" s="24">
        <f t="shared" si="2"/>
        <v>6880</v>
      </c>
      <c r="O35" s="42"/>
    </row>
    <row r="36" spans="1:15" s="5" customFormat="1" ht="25.5" customHeight="1">
      <c r="A36" s="10">
        <v>34</v>
      </c>
      <c r="B36" s="25"/>
      <c r="C36" s="23" t="s">
        <v>170</v>
      </c>
      <c r="D36" s="23" t="s">
        <v>171</v>
      </c>
      <c r="E36" s="24">
        <v>2021</v>
      </c>
      <c r="F36" s="23" t="s">
        <v>172</v>
      </c>
      <c r="G36" s="23" t="s">
        <v>173</v>
      </c>
      <c r="H36" s="23" t="s">
        <v>174</v>
      </c>
      <c r="I36" s="23" t="s">
        <v>22</v>
      </c>
      <c r="J36" s="40">
        <v>0.92</v>
      </c>
      <c r="K36" s="24">
        <v>2</v>
      </c>
      <c r="L36" s="24">
        <f t="shared" si="8"/>
        <v>3440</v>
      </c>
      <c r="M36" s="24">
        <f t="shared" si="9"/>
        <v>3440</v>
      </c>
      <c r="N36" s="24">
        <f t="shared" si="2"/>
        <v>6880</v>
      </c>
      <c r="O36" s="42"/>
    </row>
    <row r="37" spans="1:15" s="5" customFormat="1" ht="25.5" customHeight="1">
      <c r="A37" s="10">
        <v>35</v>
      </c>
      <c r="B37" s="25"/>
      <c r="C37" s="23" t="s">
        <v>175</v>
      </c>
      <c r="D37" s="23" t="s">
        <v>176</v>
      </c>
      <c r="E37" s="24">
        <v>2021</v>
      </c>
      <c r="F37" s="23" t="s">
        <v>26</v>
      </c>
      <c r="G37" s="23" t="s">
        <v>156</v>
      </c>
      <c r="H37" s="23" t="s">
        <v>177</v>
      </c>
      <c r="I37" s="23" t="s">
        <v>65</v>
      </c>
      <c r="J37" s="40">
        <v>0.92</v>
      </c>
      <c r="K37" s="24">
        <v>1</v>
      </c>
      <c r="L37" s="24">
        <f>1720*K37*0.6</f>
        <v>1032</v>
      </c>
      <c r="M37" s="24"/>
      <c r="N37" s="24">
        <f t="shared" si="2"/>
        <v>1032</v>
      </c>
      <c r="O37" s="42"/>
    </row>
    <row r="38" spans="1:15" s="5" customFormat="1" ht="25.5" customHeight="1">
      <c r="A38" s="10">
        <v>36</v>
      </c>
      <c r="B38" s="25"/>
      <c r="C38" s="23" t="s">
        <v>178</v>
      </c>
      <c r="D38" s="23" t="s">
        <v>179</v>
      </c>
      <c r="E38" s="24">
        <v>2021</v>
      </c>
      <c r="F38" s="23" t="s">
        <v>180</v>
      </c>
      <c r="G38" s="23" t="s">
        <v>104</v>
      </c>
      <c r="H38" s="23" t="s">
        <v>181</v>
      </c>
      <c r="I38" s="23" t="s">
        <v>22</v>
      </c>
      <c r="J38" s="40">
        <v>0.92</v>
      </c>
      <c r="K38" s="24">
        <v>2</v>
      </c>
      <c r="L38" s="24">
        <f aca="true" t="shared" si="10" ref="L38:L44">1720*K38</f>
        <v>3440</v>
      </c>
      <c r="M38" s="24">
        <f aca="true" t="shared" si="11" ref="M38:M44">1720*K38</f>
        <v>3440</v>
      </c>
      <c r="N38" s="24">
        <f t="shared" si="2"/>
        <v>6880</v>
      </c>
      <c r="O38" s="42"/>
    </row>
    <row r="39" spans="1:15" s="5" customFormat="1" ht="25.5" customHeight="1">
      <c r="A39" s="10">
        <v>37</v>
      </c>
      <c r="B39" s="25"/>
      <c r="C39" s="23" t="s">
        <v>182</v>
      </c>
      <c r="D39" s="23" t="s">
        <v>183</v>
      </c>
      <c r="E39" s="24">
        <v>2021</v>
      </c>
      <c r="F39" s="23" t="s">
        <v>160</v>
      </c>
      <c r="G39" s="23" t="s">
        <v>79</v>
      </c>
      <c r="H39" s="23" t="s">
        <v>184</v>
      </c>
      <c r="I39" s="23" t="s">
        <v>22</v>
      </c>
      <c r="J39" s="40">
        <v>0.92</v>
      </c>
      <c r="K39" s="24">
        <v>2</v>
      </c>
      <c r="L39" s="24">
        <f t="shared" si="10"/>
        <v>3440</v>
      </c>
      <c r="M39" s="24">
        <f t="shared" si="11"/>
        <v>3440</v>
      </c>
      <c r="N39" s="24">
        <f t="shared" si="2"/>
        <v>6880</v>
      </c>
      <c r="O39" s="42"/>
    </row>
    <row r="40" spans="1:15" s="5" customFormat="1" ht="25.5" customHeight="1">
      <c r="A40" s="10">
        <v>38</v>
      </c>
      <c r="B40" s="25"/>
      <c r="C40" s="23" t="s">
        <v>185</v>
      </c>
      <c r="D40" s="23" t="s">
        <v>186</v>
      </c>
      <c r="E40" s="24">
        <v>2021</v>
      </c>
      <c r="F40" s="23" t="s">
        <v>160</v>
      </c>
      <c r="G40" s="23" t="s">
        <v>79</v>
      </c>
      <c r="H40" s="23" t="s">
        <v>187</v>
      </c>
      <c r="I40" s="23" t="s">
        <v>22</v>
      </c>
      <c r="J40" s="40">
        <v>0.92</v>
      </c>
      <c r="K40" s="24">
        <v>2</v>
      </c>
      <c r="L40" s="24">
        <f t="shared" si="10"/>
        <v>3440</v>
      </c>
      <c r="M40" s="24">
        <f t="shared" si="11"/>
        <v>3440</v>
      </c>
      <c r="N40" s="24">
        <f t="shared" si="2"/>
        <v>6880</v>
      </c>
      <c r="O40" s="42"/>
    </row>
    <row r="41" spans="1:15" s="5" customFormat="1" ht="25.5" customHeight="1">
      <c r="A41" s="10">
        <v>39</v>
      </c>
      <c r="B41" s="25"/>
      <c r="C41" s="23" t="s">
        <v>188</v>
      </c>
      <c r="D41" s="23" t="s">
        <v>189</v>
      </c>
      <c r="E41" s="24">
        <v>2021</v>
      </c>
      <c r="F41" s="23" t="s">
        <v>190</v>
      </c>
      <c r="G41" s="23" t="s">
        <v>79</v>
      </c>
      <c r="H41" s="23" t="s">
        <v>191</v>
      </c>
      <c r="I41" s="23" t="s">
        <v>22</v>
      </c>
      <c r="J41" s="40">
        <v>0.92</v>
      </c>
      <c r="K41" s="24">
        <v>2</v>
      </c>
      <c r="L41" s="24">
        <f t="shared" si="10"/>
        <v>3440</v>
      </c>
      <c r="M41" s="24">
        <f t="shared" si="11"/>
        <v>3440</v>
      </c>
      <c r="N41" s="24">
        <f t="shared" si="2"/>
        <v>6880</v>
      </c>
      <c r="O41" s="42"/>
    </row>
    <row r="42" spans="1:15" s="5" customFormat="1" ht="25.5" customHeight="1">
      <c r="A42" s="10">
        <v>40</v>
      </c>
      <c r="B42" s="25"/>
      <c r="C42" s="23" t="s">
        <v>192</v>
      </c>
      <c r="D42" s="23" t="s">
        <v>193</v>
      </c>
      <c r="E42" s="24">
        <v>2021</v>
      </c>
      <c r="F42" s="23" t="s">
        <v>26</v>
      </c>
      <c r="G42" s="23" t="s">
        <v>194</v>
      </c>
      <c r="H42" s="23" t="s">
        <v>195</v>
      </c>
      <c r="I42" s="23" t="s">
        <v>22</v>
      </c>
      <c r="J42" s="40">
        <v>0.92</v>
      </c>
      <c r="K42" s="24">
        <v>3</v>
      </c>
      <c r="L42" s="24">
        <f t="shared" si="10"/>
        <v>5160</v>
      </c>
      <c r="M42" s="24">
        <f t="shared" si="11"/>
        <v>5160</v>
      </c>
      <c r="N42" s="24">
        <f t="shared" si="2"/>
        <v>10320</v>
      </c>
      <c r="O42" s="42"/>
    </row>
    <row r="43" spans="1:15" s="5" customFormat="1" ht="25.5" customHeight="1">
      <c r="A43" s="10">
        <v>41</v>
      </c>
      <c r="B43" s="25"/>
      <c r="C43" s="23" t="s">
        <v>196</v>
      </c>
      <c r="D43" s="23" t="s">
        <v>197</v>
      </c>
      <c r="E43" s="24">
        <v>2021</v>
      </c>
      <c r="F43" s="23" t="s">
        <v>198</v>
      </c>
      <c r="G43" s="23" t="s">
        <v>199</v>
      </c>
      <c r="H43" s="23" t="s">
        <v>200</v>
      </c>
      <c r="I43" s="23" t="s">
        <v>22</v>
      </c>
      <c r="J43" s="40">
        <v>0.92</v>
      </c>
      <c r="K43" s="24">
        <v>3</v>
      </c>
      <c r="L43" s="24">
        <f t="shared" si="10"/>
        <v>5160</v>
      </c>
      <c r="M43" s="24">
        <f t="shared" si="11"/>
        <v>5160</v>
      </c>
      <c r="N43" s="24">
        <f t="shared" si="2"/>
        <v>10320</v>
      </c>
      <c r="O43" s="42"/>
    </row>
    <row r="44" spans="1:15" s="5" customFormat="1" ht="25.5" customHeight="1">
      <c r="A44" s="10">
        <v>42</v>
      </c>
      <c r="B44" s="26"/>
      <c r="C44" s="23" t="s">
        <v>201</v>
      </c>
      <c r="D44" s="23" t="s">
        <v>116</v>
      </c>
      <c r="E44" s="24">
        <v>2021</v>
      </c>
      <c r="F44" s="23" t="s">
        <v>202</v>
      </c>
      <c r="G44" s="23" t="s">
        <v>203</v>
      </c>
      <c r="H44" s="23" t="s">
        <v>204</v>
      </c>
      <c r="I44" s="23" t="s">
        <v>22</v>
      </c>
      <c r="J44" s="40">
        <v>0.92</v>
      </c>
      <c r="K44" s="24">
        <v>3</v>
      </c>
      <c r="L44" s="24">
        <f t="shared" si="10"/>
        <v>5160</v>
      </c>
      <c r="M44" s="24">
        <f t="shared" si="11"/>
        <v>5160</v>
      </c>
      <c r="N44" s="24">
        <f t="shared" si="2"/>
        <v>10320</v>
      </c>
      <c r="O44" s="43"/>
    </row>
    <row r="45" spans="1:15" s="4" customFormat="1" ht="25.5" customHeight="1">
      <c r="A45" s="10">
        <v>43</v>
      </c>
      <c r="B45" s="12" t="s">
        <v>205</v>
      </c>
      <c r="C45" s="12" t="s">
        <v>206</v>
      </c>
      <c r="D45" s="12" t="s">
        <v>207</v>
      </c>
      <c r="E45" s="21">
        <v>2021</v>
      </c>
      <c r="F45" s="12" t="s">
        <v>208</v>
      </c>
      <c r="G45" s="12" t="s">
        <v>209</v>
      </c>
      <c r="H45" s="12" t="s">
        <v>210</v>
      </c>
      <c r="I45" s="12" t="s">
        <v>22</v>
      </c>
      <c r="J45" s="44">
        <v>0.67</v>
      </c>
      <c r="K45" s="21">
        <v>3</v>
      </c>
      <c r="L45" s="21">
        <f>K45*1720</f>
        <v>5160</v>
      </c>
      <c r="M45" s="21">
        <f>K45*1720</f>
        <v>5160</v>
      </c>
      <c r="N45" s="21">
        <f t="shared" si="2"/>
        <v>10320</v>
      </c>
      <c r="O45" s="21">
        <f>N45+N46+N47</f>
        <v>21672</v>
      </c>
    </row>
    <row r="46" spans="1:15" s="4" customFormat="1" ht="25.5" customHeight="1">
      <c r="A46" s="10">
        <v>44</v>
      </c>
      <c r="B46" s="12"/>
      <c r="C46" s="12" t="s">
        <v>211</v>
      </c>
      <c r="D46" s="12" t="s">
        <v>212</v>
      </c>
      <c r="E46" s="21">
        <v>2021</v>
      </c>
      <c r="F46" s="12" t="s">
        <v>34</v>
      </c>
      <c r="G46" s="12" t="s">
        <v>213</v>
      </c>
      <c r="H46" s="12" t="s">
        <v>74</v>
      </c>
      <c r="I46" s="12" t="s">
        <v>22</v>
      </c>
      <c r="J46" s="44">
        <v>0.67</v>
      </c>
      <c r="K46" s="21">
        <v>1</v>
      </c>
      <c r="L46" s="21">
        <f>1720*0.6</f>
        <v>1032</v>
      </c>
      <c r="M46" s="21"/>
      <c r="N46" s="21">
        <f t="shared" si="2"/>
        <v>1032</v>
      </c>
      <c r="O46" s="21"/>
    </row>
    <row r="47" spans="1:15" s="4" customFormat="1" ht="25.5" customHeight="1">
      <c r="A47" s="10">
        <v>45</v>
      </c>
      <c r="B47" s="12"/>
      <c r="C47" s="12" t="s">
        <v>214</v>
      </c>
      <c r="D47" s="12" t="s">
        <v>215</v>
      </c>
      <c r="E47" s="21">
        <v>2021</v>
      </c>
      <c r="F47" s="12" t="s">
        <v>216</v>
      </c>
      <c r="G47" s="12" t="s">
        <v>217</v>
      </c>
      <c r="H47" s="12" t="s">
        <v>218</v>
      </c>
      <c r="I47" s="12" t="s">
        <v>22</v>
      </c>
      <c r="J47" s="44">
        <v>0.67</v>
      </c>
      <c r="K47" s="21">
        <v>3</v>
      </c>
      <c r="L47" s="21">
        <f>K47*1720</f>
        <v>5160</v>
      </c>
      <c r="M47" s="21">
        <f>K47*1720</f>
        <v>5160</v>
      </c>
      <c r="N47" s="21">
        <f t="shared" si="2"/>
        <v>10320</v>
      </c>
      <c r="O47" s="21"/>
    </row>
    <row r="48" spans="1:15" s="4" customFormat="1" ht="25.5" customHeight="1">
      <c r="A48" s="10">
        <v>46</v>
      </c>
      <c r="B48" s="12" t="s">
        <v>219</v>
      </c>
      <c r="C48" s="12" t="s">
        <v>220</v>
      </c>
      <c r="D48" s="12" t="s">
        <v>221</v>
      </c>
      <c r="E48" s="21">
        <v>2021</v>
      </c>
      <c r="F48" s="12" t="s">
        <v>222</v>
      </c>
      <c r="G48" s="12" t="s">
        <v>109</v>
      </c>
      <c r="H48" s="12" t="s">
        <v>223</v>
      </c>
      <c r="I48" s="12" t="s">
        <v>65</v>
      </c>
      <c r="J48" s="44">
        <v>0.4</v>
      </c>
      <c r="K48" s="21">
        <v>1</v>
      </c>
      <c r="L48" s="21">
        <f>1720*0.6*K48</f>
        <v>1032</v>
      </c>
      <c r="M48" s="21"/>
      <c r="N48" s="21">
        <f t="shared" si="2"/>
        <v>1032</v>
      </c>
      <c r="O48" s="21">
        <f>N48+N49</f>
        <v>4128</v>
      </c>
    </row>
    <row r="49" spans="1:15" s="4" customFormat="1" ht="25.5" customHeight="1">
      <c r="A49" s="10">
        <v>47</v>
      </c>
      <c r="B49" s="21"/>
      <c r="C49" s="12" t="s">
        <v>224</v>
      </c>
      <c r="D49" s="12" t="s">
        <v>225</v>
      </c>
      <c r="E49" s="21">
        <v>2021</v>
      </c>
      <c r="F49" s="12" t="s">
        <v>88</v>
      </c>
      <c r="G49" s="12" t="s">
        <v>226</v>
      </c>
      <c r="H49" s="12" t="s">
        <v>227</v>
      </c>
      <c r="I49" s="12" t="s">
        <v>22</v>
      </c>
      <c r="J49" s="44">
        <v>0.4</v>
      </c>
      <c r="K49" s="21">
        <v>3</v>
      </c>
      <c r="L49" s="21">
        <f>1720*0.6*K49</f>
        <v>3096</v>
      </c>
      <c r="M49" s="21"/>
      <c r="N49" s="21">
        <f t="shared" si="2"/>
        <v>3096</v>
      </c>
      <c r="O49" s="21"/>
    </row>
    <row r="50" spans="1:15" s="4" customFormat="1" ht="25.5" customHeight="1">
      <c r="A50" s="10">
        <v>48</v>
      </c>
      <c r="B50" s="12" t="s">
        <v>219</v>
      </c>
      <c r="C50" s="12" t="s">
        <v>228</v>
      </c>
      <c r="D50" s="12" t="s">
        <v>229</v>
      </c>
      <c r="E50" s="21">
        <v>2021</v>
      </c>
      <c r="F50" s="12" t="s">
        <v>230</v>
      </c>
      <c r="G50" s="12" t="s">
        <v>142</v>
      </c>
      <c r="H50" s="12" t="s">
        <v>231</v>
      </c>
      <c r="I50" s="12" t="s">
        <v>22</v>
      </c>
      <c r="J50" s="44">
        <v>0.73</v>
      </c>
      <c r="K50" s="21">
        <v>3</v>
      </c>
      <c r="L50" s="21">
        <f aca="true" t="shared" si="12" ref="L50:L59">1720*3</f>
        <v>5160</v>
      </c>
      <c r="M50" s="21">
        <f aca="true" t="shared" si="13" ref="M50:M59">1720*3</f>
        <v>5160</v>
      </c>
      <c r="N50" s="21">
        <f t="shared" si="2"/>
        <v>10320</v>
      </c>
      <c r="O50" s="21">
        <f>N50+N51+N52+N53+N54+N55+N56</f>
        <v>72240</v>
      </c>
    </row>
    <row r="51" spans="1:15" s="4" customFormat="1" ht="25.5" customHeight="1">
      <c r="A51" s="10">
        <v>49</v>
      </c>
      <c r="B51" s="21"/>
      <c r="C51" s="12" t="s">
        <v>232</v>
      </c>
      <c r="D51" s="12" t="s">
        <v>233</v>
      </c>
      <c r="E51" s="21">
        <v>2021</v>
      </c>
      <c r="F51" s="12" t="s">
        <v>234</v>
      </c>
      <c r="G51" s="12" t="s">
        <v>235</v>
      </c>
      <c r="H51" s="12" t="s">
        <v>236</v>
      </c>
      <c r="I51" s="12" t="s">
        <v>22</v>
      </c>
      <c r="J51" s="44">
        <v>0.73</v>
      </c>
      <c r="K51" s="21">
        <v>3</v>
      </c>
      <c r="L51" s="21">
        <f t="shared" si="12"/>
        <v>5160</v>
      </c>
      <c r="M51" s="21">
        <f t="shared" si="13"/>
        <v>5160</v>
      </c>
      <c r="N51" s="21">
        <f t="shared" si="2"/>
        <v>10320</v>
      </c>
      <c r="O51" s="21"/>
    </row>
    <row r="52" spans="1:15" s="4" customFormat="1" ht="25.5" customHeight="1">
      <c r="A52" s="10">
        <v>50</v>
      </c>
      <c r="B52" s="21"/>
      <c r="C52" s="12" t="s">
        <v>237</v>
      </c>
      <c r="D52" s="12" t="s">
        <v>238</v>
      </c>
      <c r="E52" s="21">
        <v>2021</v>
      </c>
      <c r="F52" s="12" t="s">
        <v>126</v>
      </c>
      <c r="G52" s="12" t="s">
        <v>239</v>
      </c>
      <c r="H52" s="12" t="s">
        <v>240</v>
      </c>
      <c r="I52" s="12" t="s">
        <v>22</v>
      </c>
      <c r="J52" s="44">
        <v>0.73</v>
      </c>
      <c r="K52" s="21">
        <v>3</v>
      </c>
      <c r="L52" s="21">
        <f t="shared" si="12"/>
        <v>5160</v>
      </c>
      <c r="M52" s="21">
        <f t="shared" si="13"/>
        <v>5160</v>
      </c>
      <c r="N52" s="21">
        <f t="shared" si="2"/>
        <v>10320</v>
      </c>
      <c r="O52" s="21"/>
    </row>
    <row r="53" spans="1:15" s="4" customFormat="1" ht="25.5" customHeight="1">
      <c r="A53" s="10">
        <v>51</v>
      </c>
      <c r="B53" s="21"/>
      <c r="C53" s="12" t="s">
        <v>241</v>
      </c>
      <c r="D53" s="12" t="s">
        <v>225</v>
      </c>
      <c r="E53" s="21">
        <v>2021</v>
      </c>
      <c r="F53" s="12" t="s">
        <v>94</v>
      </c>
      <c r="G53" s="12" t="s">
        <v>242</v>
      </c>
      <c r="H53" s="12" t="s">
        <v>243</v>
      </c>
      <c r="I53" s="12" t="s">
        <v>22</v>
      </c>
      <c r="J53" s="44">
        <v>0.73</v>
      </c>
      <c r="K53" s="21">
        <v>3</v>
      </c>
      <c r="L53" s="21">
        <f t="shared" si="12"/>
        <v>5160</v>
      </c>
      <c r="M53" s="21">
        <f t="shared" si="13"/>
        <v>5160</v>
      </c>
      <c r="N53" s="21">
        <f t="shared" si="2"/>
        <v>10320</v>
      </c>
      <c r="O53" s="21"/>
    </row>
    <row r="54" spans="1:15" s="6" customFormat="1" ht="25.5" customHeight="1">
      <c r="A54" s="10">
        <v>52</v>
      </c>
      <c r="B54" s="21"/>
      <c r="C54" s="27" t="s">
        <v>244</v>
      </c>
      <c r="D54" s="27" t="s">
        <v>245</v>
      </c>
      <c r="E54" s="28">
        <v>2021</v>
      </c>
      <c r="F54" s="27" t="s">
        <v>246</v>
      </c>
      <c r="G54" s="27" t="s">
        <v>109</v>
      </c>
      <c r="H54" s="27" t="s">
        <v>247</v>
      </c>
      <c r="I54" s="12" t="s">
        <v>22</v>
      </c>
      <c r="J54" s="44">
        <v>0.73</v>
      </c>
      <c r="K54" s="21">
        <v>3</v>
      </c>
      <c r="L54" s="21">
        <f t="shared" si="12"/>
        <v>5160</v>
      </c>
      <c r="M54" s="21">
        <f t="shared" si="13"/>
        <v>5160</v>
      </c>
      <c r="N54" s="21">
        <f t="shared" si="2"/>
        <v>10320</v>
      </c>
      <c r="O54" s="21"/>
    </row>
    <row r="55" spans="1:15" s="6" customFormat="1" ht="25.5" customHeight="1">
      <c r="A55" s="10">
        <v>53</v>
      </c>
      <c r="B55" s="21"/>
      <c r="C55" s="27" t="s">
        <v>248</v>
      </c>
      <c r="D55" s="27" t="s">
        <v>207</v>
      </c>
      <c r="E55" s="28">
        <v>2021</v>
      </c>
      <c r="F55" s="27" t="s">
        <v>249</v>
      </c>
      <c r="G55" s="27" t="s">
        <v>226</v>
      </c>
      <c r="H55" s="27" t="s">
        <v>250</v>
      </c>
      <c r="I55" s="12" t="s">
        <v>22</v>
      </c>
      <c r="J55" s="44">
        <v>0.73</v>
      </c>
      <c r="K55" s="21">
        <v>3</v>
      </c>
      <c r="L55" s="21">
        <f t="shared" si="12"/>
        <v>5160</v>
      </c>
      <c r="M55" s="21">
        <f t="shared" si="13"/>
        <v>5160</v>
      </c>
      <c r="N55" s="21">
        <f t="shared" si="2"/>
        <v>10320</v>
      </c>
      <c r="O55" s="21"/>
    </row>
    <row r="56" spans="1:15" s="6" customFormat="1" ht="25.5" customHeight="1">
      <c r="A56" s="10">
        <v>54</v>
      </c>
      <c r="B56" s="21"/>
      <c r="C56" s="27" t="s">
        <v>251</v>
      </c>
      <c r="D56" s="27" t="s">
        <v>252</v>
      </c>
      <c r="E56" s="28">
        <v>2021</v>
      </c>
      <c r="F56" s="27" t="s">
        <v>253</v>
      </c>
      <c r="G56" s="27" t="s">
        <v>254</v>
      </c>
      <c r="H56" s="27" t="s">
        <v>255</v>
      </c>
      <c r="I56" s="12" t="s">
        <v>22</v>
      </c>
      <c r="J56" s="44">
        <v>0.73</v>
      </c>
      <c r="K56" s="21">
        <v>3</v>
      </c>
      <c r="L56" s="21">
        <f t="shared" si="12"/>
        <v>5160</v>
      </c>
      <c r="M56" s="21">
        <f t="shared" si="13"/>
        <v>5160</v>
      </c>
      <c r="N56" s="21">
        <f t="shared" si="2"/>
        <v>10320</v>
      </c>
      <c r="O56" s="21"/>
    </row>
    <row r="57" spans="1:15" s="4" customFormat="1" ht="25.5" customHeight="1">
      <c r="A57" s="10">
        <v>55</v>
      </c>
      <c r="B57" s="12" t="s">
        <v>256</v>
      </c>
      <c r="C57" s="12" t="s">
        <v>257</v>
      </c>
      <c r="D57" s="12" t="s">
        <v>258</v>
      </c>
      <c r="E57" s="21">
        <v>2021</v>
      </c>
      <c r="F57" s="12" t="s">
        <v>259</v>
      </c>
      <c r="G57" s="12" t="s">
        <v>260</v>
      </c>
      <c r="H57" s="12" t="s">
        <v>261</v>
      </c>
      <c r="I57" s="12" t="s">
        <v>22</v>
      </c>
      <c r="J57" s="44">
        <v>1</v>
      </c>
      <c r="K57" s="21">
        <v>3</v>
      </c>
      <c r="L57" s="21">
        <f t="shared" si="12"/>
        <v>5160</v>
      </c>
      <c r="M57" s="21">
        <f t="shared" si="13"/>
        <v>5160</v>
      </c>
      <c r="N57" s="21">
        <f t="shared" si="2"/>
        <v>10320</v>
      </c>
      <c r="O57" s="21">
        <f aca="true" t="shared" si="14" ref="O57:O60">N57</f>
        <v>10320</v>
      </c>
    </row>
    <row r="58" spans="1:15" s="6" customFormat="1" ht="25.5" customHeight="1">
      <c r="A58" s="10">
        <v>56</v>
      </c>
      <c r="B58" s="29" t="s">
        <v>262</v>
      </c>
      <c r="C58" s="27" t="s">
        <v>263</v>
      </c>
      <c r="D58" s="27" t="s">
        <v>264</v>
      </c>
      <c r="E58" s="28">
        <v>2021</v>
      </c>
      <c r="F58" s="27" t="s">
        <v>26</v>
      </c>
      <c r="G58" s="27" t="s">
        <v>265</v>
      </c>
      <c r="H58" s="27" t="s">
        <v>266</v>
      </c>
      <c r="I58" s="27" t="s">
        <v>22</v>
      </c>
      <c r="J58" s="44">
        <v>1</v>
      </c>
      <c r="K58" s="21">
        <v>3</v>
      </c>
      <c r="L58" s="28">
        <f t="shared" si="12"/>
        <v>5160</v>
      </c>
      <c r="M58" s="28">
        <f t="shared" si="13"/>
        <v>5160</v>
      </c>
      <c r="N58" s="28">
        <f t="shared" si="2"/>
        <v>10320</v>
      </c>
      <c r="O58" s="28">
        <f t="shared" si="14"/>
        <v>10320</v>
      </c>
    </row>
    <row r="59" spans="1:15" s="6" customFormat="1" ht="25.5" customHeight="1">
      <c r="A59" s="10">
        <v>57</v>
      </c>
      <c r="B59" s="29" t="s">
        <v>51</v>
      </c>
      <c r="C59" s="27" t="s">
        <v>267</v>
      </c>
      <c r="D59" s="27" t="s">
        <v>18</v>
      </c>
      <c r="E59" s="28">
        <v>2021</v>
      </c>
      <c r="F59" s="27" t="s">
        <v>268</v>
      </c>
      <c r="G59" s="27" t="s">
        <v>203</v>
      </c>
      <c r="H59" s="27" t="s">
        <v>269</v>
      </c>
      <c r="I59" s="27" t="s">
        <v>22</v>
      </c>
      <c r="J59" s="44">
        <v>1</v>
      </c>
      <c r="K59" s="21">
        <v>3</v>
      </c>
      <c r="L59" s="28">
        <f t="shared" si="12"/>
        <v>5160</v>
      </c>
      <c r="M59" s="28">
        <f t="shared" si="13"/>
        <v>5160</v>
      </c>
      <c r="N59" s="28">
        <f t="shared" si="2"/>
        <v>10320</v>
      </c>
      <c r="O59" s="28">
        <f t="shared" si="14"/>
        <v>10320</v>
      </c>
    </row>
    <row r="60" spans="1:15" s="6" customFormat="1" ht="25.5" customHeight="1">
      <c r="A60" s="10">
        <v>58</v>
      </c>
      <c r="B60" s="29" t="s">
        <v>133</v>
      </c>
      <c r="C60" s="27" t="s">
        <v>270</v>
      </c>
      <c r="D60" s="47" t="s">
        <v>116</v>
      </c>
      <c r="E60" s="28">
        <v>2021</v>
      </c>
      <c r="F60" s="27" t="s">
        <v>34</v>
      </c>
      <c r="G60" s="27" t="s">
        <v>226</v>
      </c>
      <c r="H60" s="27" t="s">
        <v>271</v>
      </c>
      <c r="I60" s="27" t="s">
        <v>65</v>
      </c>
      <c r="J60" s="45">
        <v>0</v>
      </c>
      <c r="K60" s="28">
        <v>2</v>
      </c>
      <c r="L60" s="28">
        <f>1720*0.6*K60</f>
        <v>2064</v>
      </c>
      <c r="M60" s="28"/>
      <c r="N60" s="28">
        <f t="shared" si="2"/>
        <v>2064</v>
      </c>
      <c r="O60" s="28">
        <f t="shared" si="14"/>
        <v>2064</v>
      </c>
    </row>
    <row r="61" spans="1:15" s="6" customFormat="1" ht="21.75" customHeight="1">
      <c r="A61" s="30" t="s">
        <v>272</v>
      </c>
      <c r="B61" s="31" t="s">
        <v>273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46"/>
    </row>
  </sheetData>
  <sheetProtection/>
  <mergeCells count="24">
    <mergeCell ref="A1:O1"/>
    <mergeCell ref="B61:O61"/>
    <mergeCell ref="B4:B10"/>
    <mergeCell ref="B11:B15"/>
    <mergeCell ref="B16:B18"/>
    <mergeCell ref="B19:B21"/>
    <mergeCell ref="B22:B24"/>
    <mergeCell ref="B25:B26"/>
    <mergeCell ref="B29:B31"/>
    <mergeCell ref="B32:B44"/>
    <mergeCell ref="B45:B47"/>
    <mergeCell ref="B48:B49"/>
    <mergeCell ref="B50:B56"/>
    <mergeCell ref="O4:O10"/>
    <mergeCell ref="O11:O15"/>
    <mergeCell ref="O16:O18"/>
    <mergeCell ref="O19:O21"/>
    <mergeCell ref="O22:O24"/>
    <mergeCell ref="O25:O26"/>
    <mergeCell ref="O29:O31"/>
    <mergeCell ref="O32:O44"/>
    <mergeCell ref="O45:O47"/>
    <mergeCell ref="O48:O49"/>
    <mergeCell ref="O50:O56"/>
  </mergeCells>
  <printOptions horizontalCentered="1"/>
  <pageMargins left="0.5118055555555555" right="0.5118055555555555" top="0.6298611111111111" bottom="0.8659722222222223" header="0.5118055555555555" footer="0.39305555555555555"/>
  <pageSetup fitToHeight="0" fitToWidth="1" horizontalDpi="600" verticalDpi="600" orientation="portrait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2020-11-30T02:10:05Z</dcterms:created>
  <dcterms:modified xsi:type="dcterms:W3CDTF">2022-04-02T03:38:38Z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9A5A0306B1EF429DBA562811C61D09A1</vt:lpwstr>
  </property>
</Properties>
</file>